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Dochody" sheetId="1" r:id="rId1"/>
    <sheet name="Wydatki" sheetId="2" r:id="rId2"/>
    <sheet name="Arkusz3" sheetId="3" r:id="rId3"/>
  </sheets>
  <definedNames>
    <definedName name="_xlnm.Print_Area" localSheetId="1">'Wydatki'!$A$1:$H$607</definedName>
  </definedNames>
  <calcPr fullCalcOnLoad="1"/>
</workbook>
</file>

<file path=xl/sharedStrings.xml><?xml version="1.0" encoding="utf-8"?>
<sst xmlns="http://schemas.openxmlformats.org/spreadsheetml/2006/main" count="841" uniqueCount="249">
  <si>
    <t>Dział</t>
  </si>
  <si>
    <t>Rozdział</t>
  </si>
  <si>
    <t>§</t>
  </si>
  <si>
    <t>Wyszczególnienie</t>
  </si>
  <si>
    <t>Plan</t>
  </si>
  <si>
    <t>wg uchwały budżetowej</t>
  </si>
  <si>
    <t>Plan po zmianach</t>
  </si>
  <si>
    <t>Wykonanie</t>
  </si>
  <si>
    <t>%</t>
  </si>
  <si>
    <t>Zadania z zakresu administracji rządowej</t>
  </si>
  <si>
    <t>Rolnictwo i łowiectwo</t>
  </si>
  <si>
    <t xml:space="preserve"> Dotacje celowe z budżetu państwa na zadania bieżące z zakresu administracji rządowej</t>
  </si>
  <si>
    <t>Prace geodezyjno – urządzeniowe na potrzeby rolnictwa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</si>
  <si>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</si>
  <si>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</si>
  <si>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</si>
  <si>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</si>
  <si>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</si>
  <si>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Opracowanie geodezyjne i kartograficzne</t>
  </si>
  <si>
    <t>Nadzór budowlany</t>
  </si>
  <si>
    <t>Administracja publiczna</t>
  </si>
  <si>
    <t>Urzędy wojewódzkie</t>
  </si>
  <si>
    <t>Komisje poborowe</t>
  </si>
  <si>
    <t>Bezpieczeństwo publiczne i ochrona przeciwpożarowa</t>
  </si>
  <si>
    <t>Komenda Powiatowa Policji</t>
  </si>
  <si>
    <t xml:space="preserve"> Dotacje celowe z budżetu państwa na inwestycje i zakupy inwestycyjne z zakresu administracji rządowej</t>
  </si>
  <si>
    <t>Ochrona zdrowia</t>
  </si>
  <si>
    <t>Zadania własne powiatu</t>
  </si>
  <si>
    <t xml:space="preserve"> Dotacje celowe otrzymane z budżetu państwa na realizację bieżących zadań własnych powiatu</t>
  </si>
  <si>
    <t>Transport i łączność</t>
  </si>
  <si>
    <t xml:space="preserve"> Dochody z najmu i dzierżawy składników majątkowych Skarbu Państwa jednostek samorządu terytorialnego</t>
  </si>
  <si>
    <t>Wpływy z różnych dochodów</t>
  </si>
  <si>
    <t xml:space="preserve"> Dotacje celowe otrzymane z gminy na inwestycje i zakupy inwestycyjne realizowane na podstawie porozumień (umów) między jednostkami samorządu terytorialnego</t>
  </si>
  <si>
    <t>Pozostałe odsetki</t>
  </si>
  <si>
    <t>Starostwo Powiatowe</t>
  </si>
  <si>
    <t>Wpływy z opłaty komunikacyjnej</t>
  </si>
  <si>
    <t xml:space="preserve"> Udziały powiatów w podatkach stanowiących dochód budżetu państwa</t>
  </si>
  <si>
    <t>Podatek od osób fizycznych</t>
  </si>
  <si>
    <t>Różne rozliczenia</t>
  </si>
  <si>
    <t xml:space="preserve"> Część oświatowa subwencji ogólnej dla jednostek samorządu terytorialnego</t>
  </si>
  <si>
    <t>Subwencje ogólne z budżetu państwa</t>
  </si>
  <si>
    <t>Różne rozliczenia finansowe</t>
  </si>
  <si>
    <t>Oświata i wychowanie</t>
  </si>
  <si>
    <t>Licea ogólnokształcące</t>
  </si>
  <si>
    <t>Pozostała działalność</t>
  </si>
  <si>
    <t>Placówki opiekuńczo-wychowawcze</t>
  </si>
  <si>
    <t>Rodziny zastępcze</t>
  </si>
  <si>
    <t>Powiatowy Fundusz Rehabilitacji Osób Niepełnosprawnych</t>
  </si>
  <si>
    <t>Edukacyjna opieka wychowawcza</t>
  </si>
  <si>
    <t>Pomoc materialna dla uczniów</t>
  </si>
  <si>
    <t>OGÓŁEM</t>
  </si>
  <si>
    <t>Załącznik Nr 1</t>
  </si>
  <si>
    <t>Zarządu Powiatu Sokólskiego</t>
  </si>
  <si>
    <t>Nadzór nad gospodarką leśną</t>
  </si>
  <si>
    <t>Dotacje celowe otrzymane z gminy na zadania bieżące realizowane na podstawie porozumień (umów) między jednostkami samorządu terytorialnego</t>
  </si>
  <si>
    <t>010</t>
  </si>
  <si>
    <t>01005</t>
  </si>
  <si>
    <t>020</t>
  </si>
  <si>
    <t>01095</t>
  </si>
  <si>
    <t>02002</t>
  </si>
  <si>
    <t>Załącznik Nr 2</t>
  </si>
  <si>
    <t>Zakup usług pozostałych</t>
  </si>
  <si>
    <t xml:space="preserve">Wynagrodzenia osobowe pracowników 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</si>
  <si>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</si>
  <si>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</si>
  <si>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</si>
  <si>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</si>
  <si>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</si>
  <si>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</si>
  <si>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służbowe krajowe</t>
  </si>
  <si>
    <t>Różne opłaty i składki</t>
  </si>
  <si>
    <t>Odpisy na zakładowy fundusz świadczeń socjalnych</t>
  </si>
  <si>
    <t>Podatek od nieruchomości</t>
  </si>
  <si>
    <t>Różne wydatki na rzecz osób fizycznych</t>
  </si>
  <si>
    <t>Zakup usług remontowych</t>
  </si>
  <si>
    <t>Zakup środków żywności</t>
  </si>
  <si>
    <t>Pozostałe podatki na rzecz budżetów jednostek samorządu terytorialnego</t>
  </si>
  <si>
    <t>Zakup usług zdrowotnych</t>
  </si>
  <si>
    <t>Składki na ubezpieczenie zdrowotne</t>
  </si>
  <si>
    <t>Pozostałe zadania w zakresie polityki społecznej</t>
  </si>
  <si>
    <t>Świadczenia społeczne</t>
  </si>
  <si>
    <t>Zespoły do spraw orzekania o niepełnosprawności</t>
  </si>
  <si>
    <t>Dotacje celowe przekazane gminie na zadania bieżące realizowane na podstawie porozumień (umów) między jednostkami samorządu terytorialnego</t>
  </si>
  <si>
    <t>Wydatki inwestycyjne jednostek budżetowych</t>
  </si>
  <si>
    <t>Podatek od towarów i usług (VAT)</t>
  </si>
  <si>
    <t>Rady powiatów</t>
  </si>
  <si>
    <t>Wpłaty gmin i powiatów na rzecz innych jednostek samorządu terytorialnego oraz związków gmin lub związków powiatów na dofinansowanie zadań bieżących</t>
  </si>
  <si>
    <t>Obsługa długu publicznego</t>
  </si>
  <si>
    <t>Obsługa papierów wartościowych, kredytów i pożyczek jednostek samorządu terytorialnego</t>
  </si>
  <si>
    <t>Rezerwy ogólne i celowe</t>
  </si>
  <si>
    <t>Zakup pomocy naukowych, dydaktycznych i książek</t>
  </si>
  <si>
    <t>Gimnazja specjalne</t>
  </si>
  <si>
    <t>Dotacja podmiotowa z budżetu dla niepublicznej jednostki systemu oświaty</t>
  </si>
  <si>
    <t>Licea profilowane</t>
  </si>
  <si>
    <t>Szkoły zawodowe specjalne</t>
  </si>
  <si>
    <t>Dokształcanie i doskonalenie nauczycieli</t>
  </si>
  <si>
    <t>Szpitale ogólne</t>
  </si>
  <si>
    <t>Dotacje celowe z budżetu na finansowanie lub dofinansowanie kosztów realizacji inwestycji i zakupów inwestycyjnych innych jednostek sektora finansów publicznych</t>
  </si>
  <si>
    <t>Dotacja celowa z budżetu na finansowanie lub dofinansowanie zadań zleconych do realizacji stowarzyszeniom</t>
  </si>
  <si>
    <t>Specjalne ośrodki szkolno-wychowawcze</t>
  </si>
  <si>
    <t>Internaty i bursy szkolne</t>
  </si>
  <si>
    <t>Kultura fizyczna i sport</t>
  </si>
  <si>
    <t>Zadania w zakresie kultury fizycznej i sportu</t>
  </si>
  <si>
    <t>Kultura i ochrona dziedzictwa narodowego</t>
  </si>
  <si>
    <t>Pozostałe zadania w zakresie kultury</t>
  </si>
  <si>
    <t>Biblioteki</t>
  </si>
  <si>
    <t>Pomoc dla repatriantów</t>
  </si>
  <si>
    <t>Melioracje  wodne</t>
  </si>
  <si>
    <t>0920</t>
  </si>
  <si>
    <t>0750</t>
  </si>
  <si>
    <t>Wpływy z różnych opłat</t>
  </si>
  <si>
    <t>0020</t>
  </si>
  <si>
    <t>Podatek od osób prawnych</t>
  </si>
  <si>
    <t>Część wyrównawcza subwencji ogólnej dla  powiatów</t>
  </si>
  <si>
    <t>Część równoważąca  subwencji ogólnej dla powiatów</t>
  </si>
  <si>
    <t>Pomoc społeczna</t>
  </si>
  <si>
    <t>Gospodarka komunalna i ochrona środowiska</t>
  </si>
  <si>
    <t xml:space="preserve">Dochody jednostek samorządu terytorialnego związane z realizacją zadań z zakresu administracji rządowej oraz innych zadań zleconych ustawami </t>
  </si>
  <si>
    <t>0420</t>
  </si>
  <si>
    <t>Dotacje otrzymane z funduszy celowych na realizacje zadań bieżących jednostek sektora finansów publicznych</t>
  </si>
  <si>
    <t>0010</t>
  </si>
  <si>
    <t xml:space="preserve">Środki na inwestycje  rozpoczęte przed dniem 1 stycznia 1999 r. </t>
  </si>
  <si>
    <t>Szkolnictwo wyższe</t>
  </si>
  <si>
    <t>Pomoc materialna dla studentów i doktorantów</t>
  </si>
  <si>
    <t>Dotacja celowa otrzymana przez jednostkę samorządu terytorialnego od innej jednostki samorządu terytorialnego będącej instytucją wdrażającą na zadania bieżące realizowane na podstawie porozumień (umów)</t>
  </si>
  <si>
    <t xml:space="preserve">Dotacje celowe otrzymane od samorządu województwa na zadania bieżące realizowane na podstawie porozumień (umów) między jednostkami samorządu terytorialnego </t>
  </si>
  <si>
    <t>Wpływy od rodziców z tytułu odpłatności za utrzymanie dzieci (wychowanków) w placówkach opiekuńczo-wychowawczych</t>
  </si>
  <si>
    <t>Dotacje celowe otrzymane z powiatu na zadania bieżące realizowane na podstawie porozumień (umów) między jednostkami samorządu terytorialnego</t>
  </si>
  <si>
    <t>0970</t>
  </si>
  <si>
    <t>Środki z Funduszu Pracy otrzymane przez powiat z przeznaczeniem na finansowanie kosztów wynagrodzenia i składek na ubezpieczenia społeczne pracowników powiatowego urzędu pracy</t>
  </si>
  <si>
    <t>Usuwanie skutków klęsk żywiołowych</t>
  </si>
  <si>
    <t>Wpływy z róznych dochodów</t>
  </si>
  <si>
    <t>Dotacje otrzymane z funduszy celowych na finansowanie lub dofinansowanie kosztów realizacji inwestycji i zakupów inwestycyjnych jednostek sektora finansów publicznych</t>
  </si>
  <si>
    <t>Wybory do rad gmin, rad powiatów i sejmików wojewódzkich, wybory wójtów, burmistrzów</t>
  </si>
  <si>
    <t>Urzędy naczelnych organów władzy państwowej, kontroli i ochrony prawa oraz sądownictwa</t>
  </si>
  <si>
    <t>Dotacje celowe otrzymane z budżetu państwa  na inwestycje i  zakupy inwestycyjne  realizowane przez powiat na podstawie porozumień z organami administracji rządowej</t>
  </si>
  <si>
    <t>Programy polityki zdrowotnej</t>
  </si>
  <si>
    <t>Wpływy ze zwrotów dotacji wykorzystanych niezgodnie z przeznaczenie lub pobranych w nadmiernej wysokości</t>
  </si>
  <si>
    <t xml:space="preserve">Poradnie psych.-pedagog., w tym poradnie specjalistyczne </t>
  </si>
  <si>
    <t>Rozliczenia z tytułu poręczeń i gwarancji udzielonych przez Skarb Państwa lub j.s.t.</t>
  </si>
  <si>
    <t>Wpływy z tytułu poręczeń i gwarancji, w tym należności ubocznych</t>
  </si>
  <si>
    <t>Wpływy do budżetu nadwyżki dochodów własnych lub środków obrotowych</t>
  </si>
  <si>
    <t>Gospodarstwa pomocnicze</t>
  </si>
  <si>
    <t>Wynagrodzenia bezosobowe</t>
  </si>
  <si>
    <t xml:space="preserve">Zakup energii </t>
  </si>
  <si>
    <t xml:space="preserve">Różne składki i opłaty </t>
  </si>
  <si>
    <t>Kary i odszkodowania wypłacane na rzecz osób fizycznych</t>
  </si>
  <si>
    <t>Zakup materiałów papierniczych do sprzętu drukarskiego i urządzeń kserograficznych</t>
  </si>
  <si>
    <t>Zakup akcesorów komputerowych, w tym programów i licencji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</si>
  <si>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</si>
  <si>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</si>
  <si>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</si>
  <si>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członków korpusu służby cywilnej</t>
  </si>
  <si>
    <t>Koszty postępowania sądowego i prokuratorskiego</t>
  </si>
  <si>
    <t>Szkolenie pracowników niebędących członkami korpusu służby cywilnej</t>
  </si>
  <si>
    <t>Wydatki na zakupy inwestycyjne jednostek budżetowych</t>
  </si>
  <si>
    <t>Komendy Powiatowej PSP</t>
  </si>
  <si>
    <t xml:space="preserve">Wynagrodzenia osobowe członków korpusu służby cywilnej </t>
  </si>
  <si>
    <t>Uposażenie żołnierzy zawodowych i nadterminowych oraz funkcjonariuszy</t>
  </si>
  <si>
    <t>Równoważniki pieniężne i ekwiwalenty na żołnierzy i funkcjonariuszy</t>
  </si>
  <si>
    <t>Opłaty na rzecz budżetu państwa</t>
  </si>
  <si>
    <t>Wydatki osobowe nie zaliczone do wynagrodzeń</t>
  </si>
  <si>
    <t>Wynagrodzenie osobowe pracowników</t>
  </si>
  <si>
    <t xml:space="preserve">Różne opłaty i składki </t>
  </si>
  <si>
    <t>Podróże słuzbowe krajowe</t>
  </si>
  <si>
    <t>Podróże służbowe zagraniczne</t>
  </si>
  <si>
    <t xml:space="preserve">Szkolenia pracowników niebędących członkami korpusu służby cywilnej </t>
  </si>
  <si>
    <t>Składki na ubezpieczenie społeczne</t>
  </si>
  <si>
    <t>Zakup usług dostępu do sieci internet</t>
  </si>
  <si>
    <t>Promocja jednostek samorządu terytorialnego</t>
  </si>
  <si>
    <t xml:space="preserve">Dotacja celowa na pomoc finansową udzielaną między j.s.t. na dofinansowanie własnych zadań bieżących </t>
  </si>
  <si>
    <t>Komendy Powiatowe PSP</t>
  </si>
  <si>
    <t>Rezerwa ogólna</t>
  </si>
  <si>
    <t>Rezerwa celowa oświatowa</t>
  </si>
  <si>
    <t>Składki na ubgezpieczenie społeczne</t>
  </si>
  <si>
    <t>Wydatki osobowe niezaliczone do wynagrodzeń</t>
  </si>
  <si>
    <t>Opłaty z tytułu zakupu usług telekomunikacyjnych telefonii  stacjonarnej</t>
  </si>
  <si>
    <t xml:space="preserve">Podróże służbowe zagraniczne </t>
  </si>
  <si>
    <t xml:space="preserve">Zakup materiałów i wyposażenia </t>
  </si>
  <si>
    <t>Stypendia i zasiłki dla studentów</t>
  </si>
  <si>
    <t>Placówki opiekuńczo - wychowawcze</t>
  </si>
  <si>
    <t>Rózne opłaty i składki</t>
  </si>
  <si>
    <t>Rehabilitacja zawodowa i społeczna osób niepełnosprawnych</t>
  </si>
  <si>
    <t>Dotacja podmiotowa z budżetu dla jednostek niezaliczanych do sektora finansów publicznych</t>
  </si>
  <si>
    <t>Wynagrodzenie bezosobowe</t>
  </si>
  <si>
    <t>Specjalny ośrodek szkolno-wychowawczy</t>
  </si>
  <si>
    <t>Stypendia dla uczniów</t>
  </si>
  <si>
    <t>Gospodarka komunalna i ochrona srodowiska</t>
  </si>
  <si>
    <t>Dotacja celowa z budżetu na finansowanie lub dofinansowanie zadań zleconych do realizacji pozostałym jednostkom niezaliczonym do sektora finansów publicznych</t>
  </si>
  <si>
    <t>Zadania z zakresu kultury fizycznej i sportu</t>
  </si>
  <si>
    <t>Rózne wydatki na rzecz osób fizycznych</t>
  </si>
  <si>
    <t>Nagrody o charakterze szczególnym niezaliczone do wynagrodzeń</t>
  </si>
  <si>
    <t>Wpływy z róznych opłat</t>
  </si>
  <si>
    <t>Wpływy do budżetu części zysku gospodarstwa pomocniczego</t>
  </si>
  <si>
    <t>Plan i wykonanie wydatków budżetu Powiatu Sokólskiego za rok  2007</t>
  </si>
  <si>
    <t>za rok 2007</t>
  </si>
  <si>
    <t>Plan i wykonanie dochodów budżetu Powiatu Sokólskiego za rok 2007</t>
  </si>
  <si>
    <t xml:space="preserve">Opłaty za administrowanie i czynsze za budynki, lokale i pomieszczenia garażowe 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</si>
  <si>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</si>
  <si>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</si>
  <si>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funkcjonar. zwol. ze służby</t>
  </si>
  <si>
    <t>Zakup usług dostępu do sieci Internet</t>
  </si>
  <si>
    <t>Odsetki i dyskonto od skarbowych papierów wartościowych, kredytów i pożyczek oraz innych instrumentów finansowych, zwiazanych z obsługą długu krajowego</t>
  </si>
  <si>
    <t>Szkolenia pracowników niebędących członkami korpusu służby cywilnej</t>
  </si>
  <si>
    <t>Dotacje celowe przekazane dla powiatu na zadania bieżące realizowane na podstawie porozumień (umów) między j.s.t.</t>
  </si>
  <si>
    <t>Dotacja celowa z budżetu na finansowanie lub dofinansowanie zadań zleconych do realizacji pozostałym jednostkom niezaliczanym do sektora finansów publicznych</t>
  </si>
  <si>
    <t>Opracowania geodezyjne i kartograficzne</t>
  </si>
  <si>
    <t>Wybory do rad gmin, rad powiatów i sejmików województw</t>
  </si>
  <si>
    <t>Składki na ubezpieczenia zdrowotne oraz świadczenia dla osób nieobjętych obowiązkiem ubezpieczenia zdrowotnego</t>
  </si>
  <si>
    <t>Drogi publiczne powiatowe</t>
  </si>
  <si>
    <t>Szkoły podstawowe specjalne</t>
  </si>
  <si>
    <t>Szkoły zawodowe</t>
  </si>
  <si>
    <t>Zakłady opiekuńczo-lecznicze i pielęgnacyjno-opiekuńcze</t>
  </si>
  <si>
    <t>Powiatowe urzędy pracy</t>
  </si>
  <si>
    <t>Powiatowe centra pomocy rodzinie</t>
  </si>
  <si>
    <t>Poradnie psychologiczno-pedagoficzne, w tym poradnie specjalistyczne</t>
  </si>
  <si>
    <t>Młodzieżowe ośrodki wychowawcze</t>
  </si>
  <si>
    <t>Wpłaty na PFRON</t>
  </si>
  <si>
    <t>Dotacje celowe przekazane do samorządu województwa na inwestycje i zakupy inwestycyjne realizowane na podstawie porozumień (umów) między j.s.t.</t>
  </si>
  <si>
    <t>Wydatki osobowe niezaliczone do uposażeń wypłacane żołnierzom i funkcjonariuszom</t>
  </si>
  <si>
    <t xml:space="preserve">Środki na dofinansowanie własnych zadań bieżących gmin (związków gmin), powiatów (związków powiatów), samorządów województw, pozyskane z innych źródeł </t>
  </si>
  <si>
    <t>Dotacje otrzymane z funduszy celowych na realizację zadań bieżących  jednostek sektora finansów publicznych</t>
  </si>
  <si>
    <t>Wpływy z tytułu pomocy finansowej udzielanej między jednostkami samorządu terytorialnego na dofinansowanie własnych zadań bieżących</t>
  </si>
  <si>
    <t>Dotacje celowe otrzymane z budżetu państwa na realizację bieżących zadań własnych powiatu</t>
  </si>
  <si>
    <t>0680</t>
  </si>
  <si>
    <t>Środki na dofinansowanie własnych zadań bieżących gmin (związków gmin), powiatów (związków powiatów), samorzadów województw, pozyskane z innych źródeł</t>
  </si>
  <si>
    <t>Dotacje celowe otrzymane z gminy na inwestycje i zakupy inwestycyjne realizowane na podstawie porozumień (umów) między jednostkami samorządu terytorialnego</t>
  </si>
  <si>
    <t>Środki na dofinansowanie własnych zadań bieżących gmin (związków gmin), powiatów (zwiazków powiatów), samorzadów województw,  pozyskane z innych źródeł</t>
  </si>
  <si>
    <t>0690</t>
  </si>
  <si>
    <t xml:space="preserve">Dotacje celowe otrzymane z budżetu państwa na realizację bieżących zadań własnych powiatu </t>
  </si>
  <si>
    <t>Wpływy z tytułu pomocy finansowej udzielanej między jednostkami samorządu terytorialnego na dofinansowanie własnych zadań inwestycyjnych i zakupów inwestycyjnych</t>
  </si>
  <si>
    <t>Środki na dofinasowanie własnych inwestycji gmin (zwiazków gmin), powiatów (związków powiatów), samorządów województw, pozyskanych z innych źródeł</t>
  </si>
  <si>
    <t xml:space="preserve"> Dotacje celowe otrzymane z gminy na zadania bieżące realizowane na podstawie porozumień (umów) między jednostkami samorządu terytorialnego</t>
  </si>
  <si>
    <t>Środki na difinansowanie własnych zadań bieżących gmin  (związków gmin), powiatów (związków powiatów), samorzadów województw, pozyskane z innych źródeł</t>
  </si>
  <si>
    <t xml:space="preserve"> Dotacje celowe otrzymane z budżetu państwa na zadania bieżące z zakresu administracji rządowej</t>
  </si>
  <si>
    <t>Dotacje celowe otrzymane z budżetu państwa  na inwestycje i  zakupy inwestycyjne  z zakresu administracji rząd. oraz inne  zadania zlecone ustawami  realizowane przez powiat</t>
  </si>
  <si>
    <t xml:space="preserve"> Dotacje celowe otrzymane z budżetu państwa na zadania bieżące z zakresu administracji rządowej </t>
  </si>
  <si>
    <t>Komendy powiatowe Państwowej Straży Pożarnej</t>
  </si>
  <si>
    <t xml:space="preserve"> Składki na ubezpieczenie zdrowotne oraz świadczenia dla osób nieobjętych obowiązkiem ubezpieczenia zdrowotnego</t>
  </si>
  <si>
    <t>01008</t>
  </si>
  <si>
    <t>Starostwa powiatowe</t>
  </si>
  <si>
    <t xml:space="preserve"> Dochody od osób prawnych, od osób fizycznych i od innych jednostek nieposiadających osobowości prawnej oraz wydatki związane z ich poborem</t>
  </si>
  <si>
    <t xml:space="preserve">Uzupełnienie  subwencji ogólnej  dla jednostek samorządu  terytorialnego </t>
  </si>
  <si>
    <t xml:space="preserve">do sprawozdania </t>
  </si>
  <si>
    <t>z wykonania budżetu</t>
  </si>
  <si>
    <t xml:space="preserve">Powiatu Sokólskiego </t>
  </si>
  <si>
    <t xml:space="preserve">z wykonania budżetu </t>
  </si>
  <si>
    <t>Składki  na ubezpieczenie  społeczne</t>
  </si>
  <si>
    <t>Wynagrodzenia  bezosobowe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</si>
</sst>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15">
    <font>
      <sz val="10"/>
      <name val="Arial"/>
      <family val="0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u val="single"/>
      <sz val="8.5"/>
      <color indexed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 indent="15"/>
    </xf>
    <xf numFmtId="0" fontId="10" fillId="0" borderId="0" xfId="0" applyFont="1" applyFill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 quotePrefix="1">
      <alignment horizontal="center" wrapText="1"/>
    </xf>
    <xf numFmtId="0" fontId="4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 quotePrefix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9" xfId="0" applyFont="1" applyFill="1" applyBorder="1" applyAlignment="1" quotePrefix="1">
      <alignment horizontal="center" wrapText="1"/>
    </xf>
    <xf numFmtId="3" fontId="4" fillId="0" borderId="5" xfId="0" applyNumberFormat="1" applyFont="1" applyFill="1" applyBorder="1" applyAlignment="1" quotePrefix="1">
      <alignment horizontal="center" wrapText="1"/>
    </xf>
    <xf numFmtId="3" fontId="4" fillId="0" borderId="5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 quotePrefix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 quotePrefix="1">
      <alignment horizontal="center" wrapText="1"/>
    </xf>
    <xf numFmtId="0" fontId="1" fillId="0" borderId="5" xfId="0" applyFont="1" applyFill="1" applyBorder="1" applyAlignment="1" quotePrefix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 quotePrefix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 quotePrefix="1">
      <alignment horizontal="center" wrapText="1"/>
    </xf>
    <xf numFmtId="0" fontId="1" fillId="0" borderId="2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" fillId="0" borderId="11" xfId="0" applyFont="1" applyFill="1" applyBorder="1" applyAlignment="1" quotePrefix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8" xfId="0" applyFont="1" applyFill="1" applyBorder="1" applyAlignment="1" quotePrefix="1">
      <alignment horizontal="center"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" xfId="0" applyFont="1" applyFill="1" applyBorder="1" applyAlignment="1" quotePrefix="1">
      <alignment horizontal="center" wrapText="1"/>
    </xf>
    <xf numFmtId="0" fontId="4" fillId="0" borderId="12" xfId="0" applyFont="1" applyFill="1" applyBorder="1" applyAlignment="1">
      <alignment wrapText="1"/>
    </xf>
    <xf numFmtId="0" fontId="1" fillId="0" borderId="2" xfId="0" applyFont="1" applyFill="1" applyBorder="1" applyAlignment="1" quotePrefix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1" fillId="0" borderId="3" xfId="0" applyFont="1" applyFill="1" applyBorder="1" applyAlignment="1" quotePrefix="1">
      <alignment horizontal="center" wrapText="1"/>
    </xf>
    <xf numFmtId="0" fontId="1" fillId="0" borderId="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5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9" xfId="0" applyFont="1" applyFill="1" applyBorder="1" applyAlignment="1" quotePrefix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 quotePrefix="1">
      <alignment horizont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quotePrefix="1">
      <alignment horizont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 quotePrefix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 quotePrefix="1">
      <alignment horizont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 quotePrefix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 quotePrefix="1">
      <alignment horizontal="center" wrapText="1"/>
    </xf>
    <xf numFmtId="0" fontId="1" fillId="0" borderId="7" xfId="0" applyFont="1" applyFill="1" applyBorder="1" applyAlignment="1" quotePrefix="1">
      <alignment horizontal="center" wrapText="1"/>
    </xf>
    <xf numFmtId="0" fontId="1" fillId="0" borderId="1" xfId="0" applyFont="1" applyFill="1" applyBorder="1" applyAlignment="1" quotePrefix="1">
      <alignment horizontal="center" wrapText="1"/>
    </xf>
    <xf numFmtId="0" fontId="1" fillId="0" borderId="6" xfId="0" applyFont="1" applyFill="1" applyBorder="1" applyAlignment="1" quotePrefix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 quotePrefix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quotePrefix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 quotePrefix="1">
      <alignment horizontal="center"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3" fontId="4" fillId="0" borderId="7" xfId="0" applyNumberFormat="1" applyFont="1" applyFill="1" applyBorder="1" applyAlignment="1" quotePrefix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 quotePrefix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 quotePrefix="1">
      <alignment horizontal="center" wrapText="1"/>
    </xf>
    <xf numFmtId="3" fontId="4" fillId="0" borderId="8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 quotePrefix="1">
      <alignment horizontal="center" wrapText="1"/>
    </xf>
    <xf numFmtId="3" fontId="1" fillId="0" borderId="1" xfId="0" applyNumberFormat="1" applyFont="1" applyFill="1" applyBorder="1" applyAlignment="1" quotePrefix="1">
      <alignment horizontal="center" wrapText="1"/>
    </xf>
    <xf numFmtId="3" fontId="4" fillId="0" borderId="8" xfId="0" applyNumberFormat="1" applyFont="1" applyFill="1" applyBorder="1" applyAlignment="1" quotePrefix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11" xfId="0" applyNumberFormat="1" applyFont="1" applyFill="1" applyBorder="1" applyAlignment="1" quotePrefix="1">
      <alignment horizontal="center" wrapText="1"/>
    </xf>
    <xf numFmtId="4" fontId="4" fillId="0" borderId="6" xfId="0" applyNumberFormat="1" applyFont="1" applyFill="1" applyBorder="1" applyAlignment="1" quotePrefix="1">
      <alignment horizontal="center" wrapText="1"/>
    </xf>
    <xf numFmtId="4" fontId="4" fillId="0" borderId="15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 quotePrefix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 wrapText="1"/>
    </xf>
    <xf numFmtId="4" fontId="4" fillId="0" borderId="15" xfId="0" applyNumberFormat="1" applyFont="1" applyFill="1" applyBorder="1" applyAlignment="1" quotePrefix="1">
      <alignment horizontal="center" wrapText="1"/>
    </xf>
    <xf numFmtId="4" fontId="4" fillId="0" borderId="16" xfId="0" applyNumberFormat="1" applyFont="1" applyFill="1" applyBorder="1" applyAlignment="1" quotePrefix="1">
      <alignment horizontal="center" wrapText="1"/>
    </xf>
    <xf numFmtId="4" fontId="1" fillId="0" borderId="7" xfId="0" applyNumberFormat="1" applyFont="1" applyFill="1" applyBorder="1" applyAlignment="1" quotePrefix="1">
      <alignment horizontal="center" wrapText="1"/>
    </xf>
    <xf numFmtId="4" fontId="1" fillId="0" borderId="0" xfId="0" applyNumberFormat="1" applyFont="1" applyFill="1" applyBorder="1" applyAlignment="1" quotePrefix="1">
      <alignment horizontal="center" wrapText="1"/>
    </xf>
    <xf numFmtId="4" fontId="4" fillId="0" borderId="16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 quotePrefix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 quotePrefix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wrapText="1"/>
    </xf>
    <xf numFmtId="0" fontId="4" fillId="0" borderId="11" xfId="0" applyFont="1" applyFill="1" applyBorder="1" applyAlignment="1" quotePrefix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" fontId="5" fillId="0" borderId="16" xfId="0" applyNumberFormat="1" applyFont="1" applyFill="1" applyBorder="1" applyAlignment="1">
      <alignment horizontal="right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 quotePrefix="1">
      <alignment horizontal="right" wrapText="1"/>
    </xf>
    <xf numFmtId="4" fontId="5" fillId="0" borderId="5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 quotePrefix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4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5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 quotePrefix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 quotePrefix="1">
      <alignment horizontal="right" wrapText="1"/>
    </xf>
    <xf numFmtId="4" fontId="5" fillId="0" borderId="7" xfId="0" applyNumberFormat="1" applyFont="1" applyFill="1" applyBorder="1" applyAlignment="1">
      <alignment horizontal="right" wrapText="1"/>
    </xf>
    <xf numFmtId="4" fontId="5" fillId="0" borderId="8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 quotePrefix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5" xfId="0" applyNumberFormat="1" applyFont="1" applyFill="1" applyBorder="1" applyAlignment="1" quotePrefix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4" fontId="5" fillId="0" borderId="6" xfId="0" applyNumberFormat="1" applyFont="1" applyFill="1" applyBorder="1" applyAlignment="1">
      <alignment horizontal="right" wrapText="1"/>
    </xf>
    <xf numFmtId="4" fontId="5" fillId="0" borderId="5" xfId="0" applyNumberFormat="1" applyFont="1" applyFill="1" applyBorder="1" applyAlignment="1" quotePrefix="1">
      <alignment horizontal="right" wrapText="1"/>
    </xf>
    <xf numFmtId="4" fontId="5" fillId="0" borderId="1" xfId="0" applyNumberFormat="1" applyFont="1" applyFill="1" applyBorder="1" applyAlignment="1" quotePrefix="1">
      <alignment horizontal="right" wrapText="1"/>
    </xf>
    <xf numFmtId="4" fontId="2" fillId="0" borderId="5" xfId="0" applyNumberFormat="1" applyFont="1" applyFill="1" applyBorder="1" applyAlignment="1" quotePrefix="1">
      <alignment horizontal="right" wrapText="1"/>
    </xf>
    <xf numFmtId="4" fontId="2" fillId="0" borderId="4" xfId="0" applyNumberFormat="1" applyFont="1" applyFill="1" applyBorder="1" applyAlignment="1" quotePrefix="1">
      <alignment horizontal="right" wrapText="1"/>
    </xf>
    <xf numFmtId="4" fontId="2" fillId="0" borderId="5" xfId="0" applyNumberFormat="1" applyFont="1" applyFill="1" applyBorder="1" applyAlignment="1" quotePrefix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 quotePrefix="1">
      <alignment horizontal="right" wrapText="1"/>
    </xf>
    <xf numFmtId="4" fontId="4" fillId="0" borderId="3" xfId="0" applyNumberFormat="1" applyFont="1" applyFill="1" applyBorder="1" applyAlignment="1" quotePrefix="1">
      <alignment horizontal="right" wrapText="1"/>
    </xf>
    <xf numFmtId="4" fontId="4" fillId="0" borderId="3" xfId="0" applyNumberFormat="1" applyFont="1" applyFill="1" applyBorder="1" applyAlignment="1">
      <alignment horizontal="right" wrapText="1"/>
    </xf>
    <xf numFmtId="4" fontId="4" fillId="0" borderId="5" xfId="0" applyNumberFormat="1" applyFont="1" applyFill="1" applyBorder="1" applyAlignment="1" quotePrefix="1">
      <alignment horizontal="right" wrapText="1"/>
    </xf>
    <xf numFmtId="4" fontId="4" fillId="0" borderId="9" xfId="0" applyNumberFormat="1" applyFont="1" applyFill="1" applyBorder="1" applyAlignment="1" quotePrefix="1">
      <alignment horizontal="right" wrapText="1"/>
    </xf>
    <xf numFmtId="4" fontId="4" fillId="0" borderId="9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 quotePrefix="1">
      <alignment horizontal="right" wrapText="1"/>
    </xf>
    <xf numFmtId="4" fontId="4" fillId="0" borderId="1" xfId="0" applyNumberFormat="1" applyFont="1" applyFill="1" applyBorder="1" applyAlignment="1" quotePrefix="1">
      <alignment horizontal="right" wrapText="1"/>
    </xf>
    <xf numFmtId="4" fontId="1" fillId="0" borderId="9" xfId="0" applyNumberFormat="1" applyFont="1" applyFill="1" applyBorder="1" applyAlignment="1" quotePrefix="1">
      <alignment horizontal="right" wrapText="1"/>
    </xf>
    <xf numFmtId="4" fontId="1" fillId="0" borderId="9" xfId="0" applyNumberFormat="1" applyFont="1" applyFill="1" applyBorder="1" applyAlignment="1">
      <alignment horizontal="right" wrapText="1"/>
    </xf>
    <xf numFmtId="4" fontId="1" fillId="0" borderId="4" xfId="0" applyNumberFormat="1" applyFont="1" applyFill="1" applyBorder="1" applyAlignment="1" quotePrefix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2" fillId="0" borderId="9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5" fillId="0" borderId="8" xfId="0" applyNumberFormat="1" applyFont="1" applyFill="1" applyBorder="1" applyAlignment="1" quotePrefix="1">
      <alignment horizontal="right" wrapText="1"/>
    </xf>
    <xf numFmtId="4" fontId="2" fillId="0" borderId="3" xfId="0" applyNumberFormat="1" applyFont="1" applyFill="1" applyBorder="1" applyAlignment="1" quotePrefix="1">
      <alignment horizontal="right" wrapText="1"/>
    </xf>
    <xf numFmtId="4" fontId="2" fillId="0" borderId="15" xfId="0" applyNumberFormat="1" applyFont="1" applyFill="1" applyBorder="1" applyAlignment="1">
      <alignment horizontal="right" wrapText="1"/>
    </xf>
    <xf numFmtId="4" fontId="2" fillId="0" borderId="4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4" xfId="0" applyNumberFormat="1" applyFont="1" applyFill="1" applyBorder="1" applyAlignment="1">
      <alignment horizontal="right" wrapText="1"/>
    </xf>
    <xf numFmtId="4" fontId="5" fillId="0" borderId="9" xfId="0" applyNumberFormat="1" applyFont="1" applyFill="1" applyBorder="1" applyAlignment="1">
      <alignment horizontal="right" wrapText="1"/>
    </xf>
    <xf numFmtId="4" fontId="5" fillId="0" borderId="4" xfId="0" applyNumberFormat="1" applyFont="1" applyFill="1" applyBorder="1" applyAlignment="1">
      <alignment horizontal="right" wrapText="1"/>
    </xf>
    <xf numFmtId="4" fontId="5" fillId="0" borderId="4" xfId="0" applyNumberFormat="1" applyFont="1" applyFill="1" applyBorder="1" applyAlignment="1" quotePrefix="1">
      <alignment horizontal="right" wrapText="1"/>
    </xf>
    <xf numFmtId="4" fontId="5" fillId="0" borderId="5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 quotePrefix="1">
      <alignment horizontal="right" wrapText="1"/>
    </xf>
    <xf numFmtId="4" fontId="5" fillId="0" borderId="12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 quotePrefix="1">
      <alignment horizontal="right" wrapText="1"/>
    </xf>
    <xf numFmtId="4" fontId="5" fillId="0" borderId="4" xfId="0" applyNumberFormat="1" applyFont="1" applyFill="1" applyBorder="1" applyAlignment="1" quotePrefix="1">
      <alignment horizontal="right" wrapText="1"/>
    </xf>
    <xf numFmtId="4" fontId="5" fillId="0" borderId="6" xfId="0" applyNumberFormat="1" applyFont="1" applyFill="1" applyBorder="1" applyAlignment="1" quotePrefix="1">
      <alignment horizontal="right" wrapText="1"/>
    </xf>
    <xf numFmtId="4" fontId="5" fillId="0" borderId="8" xfId="0" applyNumberFormat="1" applyFont="1" applyFill="1" applyBorder="1" applyAlignment="1">
      <alignment horizontal="right" wrapText="1"/>
    </xf>
    <xf numFmtId="4" fontId="5" fillId="0" borderId="8" xfId="0" applyNumberFormat="1" applyFont="1" applyFill="1" applyBorder="1" applyAlignment="1" quotePrefix="1">
      <alignment horizontal="right" wrapText="1"/>
    </xf>
    <xf numFmtId="4" fontId="5" fillId="0" borderId="6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 quotePrefix="1">
      <alignment horizontal="right" wrapText="1"/>
    </xf>
    <xf numFmtId="4" fontId="5" fillId="0" borderId="9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 quotePrefix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4" fontId="2" fillId="0" borderId="9" xfId="0" applyNumberFormat="1" applyFont="1" applyFill="1" applyBorder="1" applyAlignment="1" quotePrefix="1">
      <alignment horizontal="right" wrapText="1"/>
    </xf>
    <xf numFmtId="4" fontId="4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15"/>
    </xf>
    <xf numFmtId="0" fontId="1" fillId="0" borderId="0" xfId="0" applyFont="1" applyFill="1" applyBorder="1" applyAlignment="1">
      <alignment horizontal="left" indent="15"/>
    </xf>
    <xf numFmtId="49" fontId="1" fillId="0" borderId="6" xfId="0" applyNumberFormat="1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selection activeCell="K17" sqref="K17"/>
    </sheetView>
  </sheetViews>
  <sheetFormatPr defaultColWidth="9.140625" defaultRowHeight="12.75"/>
  <cols>
    <col min="4" max="4" width="46.00390625" style="0" customWidth="1"/>
    <col min="5" max="5" width="15.57421875" style="0" customWidth="1"/>
    <col min="6" max="7" width="15.7109375" style="0" customWidth="1"/>
    <col min="8" max="8" width="8.140625" style="0" customWidth="1"/>
  </cols>
  <sheetData>
    <row r="1" spans="1:8" ht="12.75">
      <c r="A1" s="1"/>
      <c r="B1" s="1"/>
      <c r="C1" s="1"/>
      <c r="D1" s="1"/>
      <c r="E1" s="3" t="s">
        <v>51</v>
      </c>
      <c r="F1" s="1"/>
      <c r="G1" s="1"/>
      <c r="H1" s="1"/>
    </row>
    <row r="2" spans="1:8" ht="12.75">
      <c r="A2" s="1"/>
      <c r="B2" s="1"/>
      <c r="C2" s="1"/>
      <c r="D2" s="1"/>
      <c r="E2" s="3" t="s">
        <v>243</v>
      </c>
      <c r="F2" s="1"/>
      <c r="G2" s="1"/>
      <c r="H2" s="1"/>
    </row>
    <row r="3" spans="1:8" ht="12.75">
      <c r="A3" s="1"/>
      <c r="B3" s="1"/>
      <c r="C3" s="1"/>
      <c r="D3" s="1"/>
      <c r="E3" s="4" t="s">
        <v>52</v>
      </c>
      <c r="F3" s="1"/>
      <c r="G3" s="1"/>
      <c r="H3" s="1"/>
    </row>
    <row r="4" spans="1:8" ht="12.75">
      <c r="A4" s="1"/>
      <c r="B4" s="1"/>
      <c r="C4" s="1"/>
      <c r="D4" s="1"/>
      <c r="E4" s="4" t="s">
        <v>246</v>
      </c>
      <c r="F4" s="1"/>
      <c r="G4" s="1"/>
      <c r="H4" s="1"/>
    </row>
    <row r="5" spans="1:8" ht="12.75">
      <c r="A5" s="1"/>
      <c r="B5" s="1"/>
      <c r="C5" s="1"/>
      <c r="D5" s="1"/>
      <c r="E5" s="4" t="s">
        <v>245</v>
      </c>
      <c r="F5" s="1"/>
      <c r="G5" s="1"/>
      <c r="H5" s="1"/>
    </row>
    <row r="6" spans="1:8" ht="12.75">
      <c r="A6" s="1"/>
      <c r="B6" s="1"/>
      <c r="C6" s="1"/>
      <c r="D6" s="1"/>
      <c r="E6" s="4" t="s">
        <v>195</v>
      </c>
      <c r="F6" s="297"/>
      <c r="G6" s="296"/>
      <c r="H6" s="1"/>
    </row>
    <row r="7" spans="1:8" ht="12.75">
      <c r="A7" s="1"/>
      <c r="B7" s="1"/>
      <c r="C7" s="1"/>
      <c r="D7" s="1"/>
      <c r="E7" s="4"/>
      <c r="F7" s="1"/>
      <c r="G7" s="1"/>
      <c r="H7" s="1"/>
    </row>
    <row r="8" spans="1:8" ht="12.75" hidden="1">
      <c r="A8" s="1"/>
      <c r="B8" s="1"/>
      <c r="C8" s="1"/>
      <c r="D8" s="1"/>
      <c r="E8" s="4"/>
      <c r="F8" s="1"/>
      <c r="G8" s="1"/>
      <c r="H8" s="1"/>
    </row>
    <row r="9" spans="1:8" ht="12.75">
      <c r="A9" s="1"/>
      <c r="B9" s="1"/>
      <c r="C9" s="1"/>
      <c r="D9" s="1"/>
      <c r="E9" s="4"/>
      <c r="F9" s="1"/>
      <c r="G9" s="1"/>
      <c r="H9" s="1"/>
    </row>
    <row r="10" spans="1:8" ht="15.75">
      <c r="A10" s="1"/>
      <c r="B10" s="5" t="s">
        <v>196</v>
      </c>
      <c r="C10" s="1"/>
      <c r="D10" s="1"/>
      <c r="E10" s="103"/>
      <c r="F10" s="5"/>
      <c r="G10" s="104"/>
      <c r="H10" s="1"/>
    </row>
    <row r="11" spans="1:8" ht="13.5" thickBot="1">
      <c r="A11" s="1"/>
      <c r="B11" s="1"/>
      <c r="C11" s="1"/>
      <c r="D11" s="1"/>
      <c r="E11" s="1"/>
      <c r="F11" s="1"/>
      <c r="G11" s="1"/>
      <c r="H11" s="1"/>
    </row>
    <row r="12" spans="1:8" ht="12.75">
      <c r="A12" s="305" t="s">
        <v>0</v>
      </c>
      <c r="B12" s="305" t="s">
        <v>1</v>
      </c>
      <c r="C12" s="305" t="s">
        <v>2</v>
      </c>
      <c r="D12" s="305" t="s">
        <v>3</v>
      </c>
      <c r="E12" s="65" t="s">
        <v>4</v>
      </c>
      <c r="F12" s="300" t="s">
        <v>6</v>
      </c>
      <c r="G12" s="300" t="s">
        <v>7</v>
      </c>
      <c r="H12" s="300" t="s">
        <v>8</v>
      </c>
    </row>
    <row r="13" spans="1:8" ht="26.25" thickBot="1">
      <c r="A13" s="306"/>
      <c r="B13" s="306"/>
      <c r="C13" s="306"/>
      <c r="D13" s="306"/>
      <c r="E13" s="88" t="s">
        <v>5</v>
      </c>
      <c r="F13" s="301"/>
      <c r="G13" s="301"/>
      <c r="H13" s="301"/>
    </row>
    <row r="14" spans="1:8" ht="14.25" customHeight="1" thickBot="1">
      <c r="A14" s="8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89">
        <v>8</v>
      </c>
    </row>
    <row r="15" spans="1:8" ht="30" customHeight="1" thickBot="1">
      <c r="A15" s="302" t="s">
        <v>9</v>
      </c>
      <c r="B15" s="303"/>
      <c r="C15" s="303"/>
      <c r="D15" s="304"/>
      <c r="E15" s="134">
        <f>E16+E21+E25+E33+E38+E41+E50+E53</f>
        <v>5143500</v>
      </c>
      <c r="F15" s="135">
        <f>F16+F21+F25+F33+F38+F41+F50+F53</f>
        <v>6088513</v>
      </c>
      <c r="G15" s="161">
        <f>G16+G21+G25+G33+G38+G41+G50+G53</f>
        <v>5792407.52</v>
      </c>
      <c r="H15" s="190">
        <f>(G15/F15)*100</f>
        <v>95.13665356385049</v>
      </c>
    </row>
    <row r="16" spans="1:8" ht="21.75" customHeight="1" thickBot="1">
      <c r="A16" s="42" t="s">
        <v>55</v>
      </c>
      <c r="B16" s="298"/>
      <c r="C16" s="299"/>
      <c r="D16" s="91" t="s">
        <v>10</v>
      </c>
      <c r="E16" s="135">
        <f aca="true" t="shared" si="0" ref="E16:G17">E17</f>
        <v>70000</v>
      </c>
      <c r="F16" s="135">
        <f t="shared" si="0"/>
        <v>60000</v>
      </c>
      <c r="G16" s="161">
        <f t="shared" si="0"/>
        <v>59748</v>
      </c>
      <c r="H16" s="190">
        <f>(G16/F16)*100</f>
        <v>99.58</v>
      </c>
    </row>
    <row r="17" spans="1:8" ht="26.25" thickBot="1">
      <c r="A17" s="13"/>
      <c r="B17" s="107" t="s">
        <v>56</v>
      </c>
      <c r="C17" s="106"/>
      <c r="D17" s="95" t="s">
        <v>12</v>
      </c>
      <c r="E17" s="136">
        <f t="shared" si="0"/>
        <v>70000</v>
      </c>
      <c r="F17" s="136">
        <f t="shared" si="0"/>
        <v>60000</v>
      </c>
      <c r="G17" s="162">
        <f t="shared" si="0"/>
        <v>59748</v>
      </c>
      <c r="H17" s="190">
        <f>(G17/F17)*100</f>
        <v>99.58</v>
      </c>
    </row>
    <row r="18" spans="1:8" ht="26.25" thickBot="1">
      <c r="A18" s="13"/>
      <c r="B18" s="17"/>
      <c r="C18" s="17">
        <v>2110</v>
      </c>
      <c r="D18" s="101" t="s">
        <v>234</v>
      </c>
      <c r="E18" s="137">
        <v>70000</v>
      </c>
      <c r="F18" s="137">
        <v>60000</v>
      </c>
      <c r="G18" s="163">
        <v>59748</v>
      </c>
      <c r="H18" s="193">
        <f>(G18/F18)*100</f>
        <v>99.58</v>
      </c>
    </row>
    <row r="19" spans="1:8" ht="12.75" customHeight="1" hidden="1" thickBot="1">
      <c r="A19" s="13"/>
      <c r="B19" s="14"/>
      <c r="C19" s="15"/>
      <c r="D19" s="93"/>
      <c r="E19" s="36"/>
      <c r="F19" s="36"/>
      <c r="G19" s="164"/>
      <c r="H19" s="190"/>
    </row>
    <row r="20" spans="1:8" ht="13.5" hidden="1" thickBot="1">
      <c r="A20" s="23"/>
      <c r="B20" s="13"/>
      <c r="C20" s="13"/>
      <c r="D20" s="99"/>
      <c r="E20" s="137"/>
      <c r="F20" s="137"/>
      <c r="G20" s="165"/>
      <c r="H20" s="190"/>
    </row>
    <row r="21" spans="1:8" ht="24.75" customHeight="1" thickBot="1">
      <c r="A21" s="6">
        <v>700</v>
      </c>
      <c r="B21" s="298"/>
      <c r="C21" s="299"/>
      <c r="D21" s="94" t="s">
        <v>14</v>
      </c>
      <c r="E21" s="135">
        <f>E22</f>
        <v>120000</v>
      </c>
      <c r="F21" s="135">
        <f>F22</f>
        <v>120000</v>
      </c>
      <c r="G21" s="166">
        <f>G22</f>
        <v>110578.66</v>
      </c>
      <c r="H21" s="190">
        <f aca="true" t="shared" si="1" ref="H21:H41">(G21/F21)*100</f>
        <v>92.14888333333333</v>
      </c>
    </row>
    <row r="22" spans="1:8" ht="19.5" customHeight="1" thickBot="1">
      <c r="A22" s="13"/>
      <c r="B22" s="108">
        <v>70005</v>
      </c>
      <c r="C22" s="106"/>
      <c r="D22" s="95" t="s">
        <v>15</v>
      </c>
      <c r="E22" s="136">
        <f>E23+E24</f>
        <v>120000</v>
      </c>
      <c r="F22" s="136">
        <f>F23+F24</f>
        <v>120000</v>
      </c>
      <c r="G22" s="167">
        <f>G23+G24</f>
        <v>110578.66</v>
      </c>
      <c r="H22" s="190">
        <f t="shared" si="1"/>
        <v>92.14888333333333</v>
      </c>
    </row>
    <row r="23" spans="1:8" ht="26.25" thickBot="1">
      <c r="A23" s="13"/>
      <c r="B23" s="24"/>
      <c r="C23" s="24">
        <v>2110</v>
      </c>
      <c r="D23" s="105" t="s">
        <v>236</v>
      </c>
      <c r="E23" s="140">
        <v>120000</v>
      </c>
      <c r="F23" s="143">
        <v>80000</v>
      </c>
      <c r="G23" s="168">
        <v>77842.66</v>
      </c>
      <c r="H23" s="194">
        <f t="shared" si="1"/>
        <v>97.303325</v>
      </c>
    </row>
    <row r="24" spans="1:8" ht="53.25" customHeight="1" thickBot="1">
      <c r="A24" s="13"/>
      <c r="B24" s="110"/>
      <c r="C24" s="110">
        <v>6410</v>
      </c>
      <c r="D24" s="105" t="s">
        <v>235</v>
      </c>
      <c r="E24" s="143">
        <v>0</v>
      </c>
      <c r="F24" s="140">
        <v>40000</v>
      </c>
      <c r="G24" s="169">
        <v>32736</v>
      </c>
      <c r="H24" s="194">
        <f t="shared" si="1"/>
        <v>81.84</v>
      </c>
    </row>
    <row r="25" spans="1:8" ht="21" customHeight="1" thickBot="1">
      <c r="A25" s="6">
        <v>710</v>
      </c>
      <c r="B25" s="298"/>
      <c r="C25" s="307"/>
      <c r="D25" s="95" t="s">
        <v>16</v>
      </c>
      <c r="E25" s="136">
        <f>E26+E28+E30</f>
        <v>405000</v>
      </c>
      <c r="F25" s="136">
        <f>F26+F28+F30</f>
        <v>419090</v>
      </c>
      <c r="G25" s="170">
        <f>G26+G28+G30</f>
        <v>418943.02</v>
      </c>
      <c r="H25" s="190">
        <f t="shared" si="1"/>
        <v>99.96492877424897</v>
      </c>
    </row>
    <row r="26" spans="1:8" ht="18.75" customHeight="1" thickBot="1">
      <c r="A26" s="13"/>
      <c r="B26" s="108">
        <v>71013</v>
      </c>
      <c r="C26" s="106"/>
      <c r="D26" s="95" t="s">
        <v>17</v>
      </c>
      <c r="E26" s="136">
        <f>E27</f>
        <v>120000</v>
      </c>
      <c r="F26" s="136">
        <f>F27</f>
        <v>120000</v>
      </c>
      <c r="G26" s="171">
        <f>G27</f>
        <v>119999.99</v>
      </c>
      <c r="H26" s="190">
        <f t="shared" si="1"/>
        <v>99.99999166666666</v>
      </c>
    </row>
    <row r="27" spans="1:8" ht="26.25" thickBot="1">
      <c r="A27" s="13"/>
      <c r="B27" s="24"/>
      <c r="C27" s="24">
        <v>2110</v>
      </c>
      <c r="D27" s="99" t="s">
        <v>234</v>
      </c>
      <c r="E27" s="140">
        <v>120000</v>
      </c>
      <c r="F27" s="140">
        <v>120000</v>
      </c>
      <c r="G27" s="169">
        <v>119999.99</v>
      </c>
      <c r="H27" s="193">
        <f t="shared" si="1"/>
        <v>99.99999166666666</v>
      </c>
    </row>
    <row r="28" spans="1:8" ht="19.5" customHeight="1" thickBot="1">
      <c r="A28" s="13"/>
      <c r="B28" s="108">
        <v>71014</v>
      </c>
      <c r="C28" s="106"/>
      <c r="D28" s="95" t="s">
        <v>18</v>
      </c>
      <c r="E28" s="136">
        <f>E29</f>
        <v>10000</v>
      </c>
      <c r="F28" s="136">
        <f>F29</f>
        <v>1290</v>
      </c>
      <c r="G28" s="171">
        <f>G29</f>
        <v>1290</v>
      </c>
      <c r="H28" s="190">
        <f t="shared" si="1"/>
        <v>100</v>
      </c>
    </row>
    <row r="29" spans="1:8" ht="26.25" thickBot="1">
      <c r="A29" s="44"/>
      <c r="B29" s="23"/>
      <c r="C29" s="17">
        <v>2110</v>
      </c>
      <c r="D29" s="101" t="s">
        <v>234</v>
      </c>
      <c r="E29" s="137">
        <v>10000</v>
      </c>
      <c r="F29" s="137">
        <v>1290</v>
      </c>
      <c r="G29" s="163">
        <v>1290</v>
      </c>
      <c r="H29" s="193">
        <f t="shared" si="1"/>
        <v>100</v>
      </c>
    </row>
    <row r="30" spans="1:8" ht="21" customHeight="1" thickBot="1">
      <c r="A30" s="13"/>
      <c r="B30" s="108">
        <v>71015</v>
      </c>
      <c r="C30" s="106"/>
      <c r="D30" s="95" t="s">
        <v>19</v>
      </c>
      <c r="E30" s="136">
        <f>E31+E32</f>
        <v>275000</v>
      </c>
      <c r="F30" s="136">
        <f>F31+F32</f>
        <v>297800</v>
      </c>
      <c r="G30" s="162">
        <f>G31+G32</f>
        <v>297653.03</v>
      </c>
      <c r="H30" s="190">
        <f t="shared" si="1"/>
        <v>99.95064808596375</v>
      </c>
    </row>
    <row r="31" spans="1:8" ht="26.25" thickBot="1">
      <c r="A31" s="13"/>
      <c r="B31" s="24"/>
      <c r="C31" s="24">
        <v>2110</v>
      </c>
      <c r="D31" s="99" t="s">
        <v>234</v>
      </c>
      <c r="E31" s="140">
        <v>271000</v>
      </c>
      <c r="F31" s="140">
        <v>293800</v>
      </c>
      <c r="G31" s="172">
        <v>293792.03</v>
      </c>
      <c r="H31" s="195">
        <f t="shared" si="1"/>
        <v>99.99728727025187</v>
      </c>
    </row>
    <row r="32" spans="1:8" ht="51.75" thickBot="1">
      <c r="A32" s="44"/>
      <c r="B32" s="110"/>
      <c r="C32" s="109">
        <v>6410</v>
      </c>
      <c r="D32" s="105" t="s">
        <v>235</v>
      </c>
      <c r="E32" s="143">
        <v>4000</v>
      </c>
      <c r="F32" s="144">
        <v>4000</v>
      </c>
      <c r="G32" s="173">
        <v>3861</v>
      </c>
      <c r="H32" s="196">
        <f t="shared" si="1"/>
        <v>96.525</v>
      </c>
    </row>
    <row r="33" spans="1:8" ht="18.75" customHeight="1" thickBot="1">
      <c r="A33" s="6">
        <v>750</v>
      </c>
      <c r="B33" s="308"/>
      <c r="C33" s="309"/>
      <c r="D33" s="91" t="s">
        <v>20</v>
      </c>
      <c r="E33" s="145">
        <f>E34+E36</f>
        <v>220500</v>
      </c>
      <c r="F33" s="135">
        <f>F34+F36</f>
        <v>220500</v>
      </c>
      <c r="G33" s="161">
        <f>G34+G36</f>
        <v>220500</v>
      </c>
      <c r="H33" s="191">
        <f t="shared" si="1"/>
        <v>100</v>
      </c>
    </row>
    <row r="34" spans="1:8" ht="17.25" customHeight="1" thickBot="1">
      <c r="A34" s="13"/>
      <c r="B34" s="108">
        <v>75011</v>
      </c>
      <c r="C34" s="106"/>
      <c r="D34" s="95" t="s">
        <v>21</v>
      </c>
      <c r="E34" s="136">
        <f>E35</f>
        <v>199500</v>
      </c>
      <c r="F34" s="136">
        <f>F35</f>
        <v>199500</v>
      </c>
      <c r="G34" s="162">
        <f>G35</f>
        <v>199500</v>
      </c>
      <c r="H34" s="190">
        <f t="shared" si="1"/>
        <v>100</v>
      </c>
    </row>
    <row r="35" spans="1:8" ht="26.25" thickBot="1">
      <c r="A35" s="13"/>
      <c r="B35" s="24"/>
      <c r="C35" s="24">
        <v>2110</v>
      </c>
      <c r="D35" s="99" t="s">
        <v>234</v>
      </c>
      <c r="E35" s="140">
        <v>199500</v>
      </c>
      <c r="F35" s="140">
        <v>199500</v>
      </c>
      <c r="G35" s="172">
        <v>199500</v>
      </c>
      <c r="H35" s="193">
        <f t="shared" si="1"/>
        <v>100</v>
      </c>
    </row>
    <row r="36" spans="1:8" ht="20.25" customHeight="1" thickBot="1">
      <c r="A36" s="13"/>
      <c r="B36" s="108">
        <v>75045</v>
      </c>
      <c r="C36" s="106"/>
      <c r="D36" s="95" t="s">
        <v>22</v>
      </c>
      <c r="E36" s="136">
        <f>E37</f>
        <v>21000</v>
      </c>
      <c r="F36" s="136">
        <f>F37</f>
        <v>21000</v>
      </c>
      <c r="G36" s="162">
        <f>G37</f>
        <v>21000</v>
      </c>
      <c r="H36" s="190">
        <f t="shared" si="1"/>
        <v>100</v>
      </c>
    </row>
    <row r="37" spans="1:8" ht="26.25" thickBot="1">
      <c r="A37" s="23"/>
      <c r="B37" s="23"/>
      <c r="C37" s="17">
        <v>2110</v>
      </c>
      <c r="D37" s="101" t="s">
        <v>234</v>
      </c>
      <c r="E37" s="137">
        <v>21000</v>
      </c>
      <c r="F37" s="137">
        <v>21000</v>
      </c>
      <c r="G37" s="165">
        <v>21000</v>
      </c>
      <c r="H37" s="193">
        <f t="shared" si="1"/>
        <v>100</v>
      </c>
    </row>
    <row r="38" spans="1:8" ht="39" thickBot="1">
      <c r="A38" s="28">
        <v>751</v>
      </c>
      <c r="B38" s="39"/>
      <c r="C38" s="17"/>
      <c r="D38" s="91" t="s">
        <v>134</v>
      </c>
      <c r="E38" s="135">
        <f aca="true" t="shared" si="2" ref="E38:G39">E39</f>
        <v>0</v>
      </c>
      <c r="F38" s="135">
        <f t="shared" si="2"/>
        <v>4633</v>
      </c>
      <c r="G38" s="161">
        <f t="shared" si="2"/>
        <v>4625.92</v>
      </c>
      <c r="H38" s="190">
        <f t="shared" si="1"/>
        <v>99.84718325059357</v>
      </c>
    </row>
    <row r="39" spans="1:8" ht="26.25" thickBot="1">
      <c r="A39" s="13"/>
      <c r="B39" s="108">
        <v>75109</v>
      </c>
      <c r="C39" s="17"/>
      <c r="D39" s="130" t="s">
        <v>133</v>
      </c>
      <c r="E39" s="135">
        <f t="shared" si="2"/>
        <v>0</v>
      </c>
      <c r="F39" s="135">
        <f t="shared" si="2"/>
        <v>4633</v>
      </c>
      <c r="G39" s="161">
        <f t="shared" si="2"/>
        <v>4625.92</v>
      </c>
      <c r="H39" s="190">
        <f t="shared" si="1"/>
        <v>99.84718325059357</v>
      </c>
    </row>
    <row r="40" spans="1:8" ht="26.25" thickBot="1">
      <c r="A40" s="13"/>
      <c r="B40" s="23"/>
      <c r="C40" s="17">
        <v>2110</v>
      </c>
      <c r="D40" s="99" t="s">
        <v>234</v>
      </c>
      <c r="E40" s="137">
        <v>0</v>
      </c>
      <c r="F40" s="137">
        <v>4633</v>
      </c>
      <c r="G40" s="165">
        <v>4625.92</v>
      </c>
      <c r="H40" s="193">
        <f t="shared" si="1"/>
        <v>99.84718325059357</v>
      </c>
    </row>
    <row r="41" spans="1:8" ht="26.25" thickBot="1">
      <c r="A41" s="6">
        <v>754</v>
      </c>
      <c r="B41" s="298"/>
      <c r="C41" s="299"/>
      <c r="D41" s="94" t="s">
        <v>23</v>
      </c>
      <c r="E41" s="145">
        <f>E44</f>
        <v>3102000</v>
      </c>
      <c r="F41" s="145">
        <f>F44</f>
        <v>4034200</v>
      </c>
      <c r="G41" s="174">
        <f>G44</f>
        <v>4034198.42</v>
      </c>
      <c r="H41" s="190">
        <f t="shared" si="1"/>
        <v>99.99996083486194</v>
      </c>
    </row>
    <row r="42" spans="1:8" ht="12.75" customHeight="1" hidden="1" thickBot="1">
      <c r="A42" s="13"/>
      <c r="B42" s="15">
        <v>75405</v>
      </c>
      <c r="C42" s="15"/>
      <c r="D42" s="93" t="s">
        <v>24</v>
      </c>
      <c r="E42" s="36"/>
      <c r="F42" s="35"/>
      <c r="G42" s="175"/>
      <c r="H42" s="190">
        <v>0</v>
      </c>
    </row>
    <row r="43" spans="1:8" ht="26.25" hidden="1" thickBot="1">
      <c r="A43" s="23"/>
      <c r="B43" s="24"/>
      <c r="C43" s="24">
        <v>2110</v>
      </c>
      <c r="D43" s="99" t="s">
        <v>11</v>
      </c>
      <c r="E43" s="140"/>
      <c r="F43" s="146"/>
      <c r="G43" s="169"/>
      <c r="H43" s="190">
        <v>0</v>
      </c>
    </row>
    <row r="44" spans="1:8" ht="26.25" thickBot="1">
      <c r="A44" s="13"/>
      <c r="B44" s="108">
        <v>75411</v>
      </c>
      <c r="C44" s="106"/>
      <c r="D44" s="94" t="s">
        <v>237</v>
      </c>
      <c r="E44" s="136">
        <f>E45+E47+E48+E49</f>
        <v>3102000</v>
      </c>
      <c r="F44" s="136">
        <f>F45+F47+F48+F49</f>
        <v>4034200</v>
      </c>
      <c r="G44" s="162">
        <f>G45+G47+G48+G49</f>
        <v>4034198.42</v>
      </c>
      <c r="H44" s="190">
        <f>(G44/F44)*100</f>
        <v>99.99996083486194</v>
      </c>
    </row>
    <row r="45" spans="1:8" ht="26.25" thickBot="1">
      <c r="A45" s="13"/>
      <c r="B45" s="24"/>
      <c r="C45" s="111">
        <v>2110</v>
      </c>
      <c r="D45" s="99" t="s">
        <v>234</v>
      </c>
      <c r="E45" s="140">
        <v>3102000</v>
      </c>
      <c r="F45" s="140">
        <v>3373700</v>
      </c>
      <c r="G45" s="172">
        <v>3373698.42</v>
      </c>
      <c r="H45" s="193">
        <f>(G45/F45)*100</f>
        <v>99.99995316714586</v>
      </c>
    </row>
    <row r="46" spans="1:8" ht="39" hidden="1" thickBot="1">
      <c r="A46" s="23"/>
      <c r="B46" s="24"/>
      <c r="C46" s="24">
        <v>6410</v>
      </c>
      <c r="D46" s="99" t="s">
        <v>25</v>
      </c>
      <c r="E46" s="140"/>
      <c r="F46" s="140"/>
      <c r="G46" s="169"/>
      <c r="H46" s="193">
        <v>0</v>
      </c>
    </row>
    <row r="47" spans="1:8" ht="51.75" thickBot="1">
      <c r="A47" s="13"/>
      <c r="B47" s="110"/>
      <c r="C47" s="109">
        <v>6410</v>
      </c>
      <c r="D47" s="105" t="s">
        <v>235</v>
      </c>
      <c r="E47" s="147">
        <v>0</v>
      </c>
      <c r="F47" s="147">
        <v>18500</v>
      </c>
      <c r="G47" s="168">
        <v>18500</v>
      </c>
      <c r="H47" s="193">
        <f aca="true" t="shared" si="3" ref="H47:H74">(G47/F47)*100</f>
        <v>100</v>
      </c>
    </row>
    <row r="48" spans="1:8" ht="51.75" thickBot="1">
      <c r="A48" s="13"/>
      <c r="B48" s="13"/>
      <c r="C48" s="24">
        <v>6418</v>
      </c>
      <c r="D48" s="105" t="s">
        <v>235</v>
      </c>
      <c r="E48" s="140">
        <v>0</v>
      </c>
      <c r="F48" s="140">
        <v>481500</v>
      </c>
      <c r="G48" s="169">
        <v>481500</v>
      </c>
      <c r="H48" s="193">
        <f t="shared" si="3"/>
        <v>100</v>
      </c>
    </row>
    <row r="49" spans="1:8" ht="51.75" thickBot="1">
      <c r="A49" s="13"/>
      <c r="B49" s="110"/>
      <c r="C49" s="109">
        <v>6419</v>
      </c>
      <c r="D49" s="105" t="s">
        <v>235</v>
      </c>
      <c r="E49" s="147">
        <v>0</v>
      </c>
      <c r="F49" s="147">
        <v>160500</v>
      </c>
      <c r="G49" s="168">
        <v>160500</v>
      </c>
      <c r="H49" s="193">
        <f t="shared" si="3"/>
        <v>100</v>
      </c>
    </row>
    <row r="50" spans="1:8" ht="19.5" customHeight="1" thickBot="1">
      <c r="A50" s="6">
        <v>851</v>
      </c>
      <c r="B50" s="298"/>
      <c r="C50" s="299"/>
      <c r="D50" s="95" t="s">
        <v>26</v>
      </c>
      <c r="E50" s="136">
        <f aca="true" t="shared" si="4" ref="E50:G51">E51</f>
        <v>1159000</v>
      </c>
      <c r="F50" s="136">
        <f t="shared" si="4"/>
        <v>1161000</v>
      </c>
      <c r="G50" s="170">
        <f t="shared" si="4"/>
        <v>874724.13</v>
      </c>
      <c r="H50" s="190">
        <f t="shared" si="3"/>
        <v>75.3423023255814</v>
      </c>
    </row>
    <row r="51" spans="1:8" ht="39" thickBot="1">
      <c r="A51" s="13"/>
      <c r="B51" s="6">
        <v>85156</v>
      </c>
      <c r="C51" s="26"/>
      <c r="D51" s="96" t="s">
        <v>238</v>
      </c>
      <c r="E51" s="150">
        <f t="shared" si="4"/>
        <v>1159000</v>
      </c>
      <c r="F51" s="150">
        <f t="shared" si="4"/>
        <v>1161000</v>
      </c>
      <c r="G51" s="176">
        <f t="shared" si="4"/>
        <v>874724.13</v>
      </c>
      <c r="H51" s="190">
        <f t="shared" si="3"/>
        <v>75.3423023255814</v>
      </c>
    </row>
    <row r="52" spans="1:8" ht="26.25" thickBot="1">
      <c r="A52" s="44"/>
      <c r="B52" s="110"/>
      <c r="C52" s="109">
        <v>2110</v>
      </c>
      <c r="D52" s="126" t="s">
        <v>234</v>
      </c>
      <c r="E52" s="147">
        <v>1159000</v>
      </c>
      <c r="F52" s="147">
        <v>1161000</v>
      </c>
      <c r="G52" s="177">
        <v>874724.13</v>
      </c>
      <c r="H52" s="196">
        <f t="shared" si="3"/>
        <v>75.3423023255814</v>
      </c>
    </row>
    <row r="53" spans="1:8" ht="25.5" customHeight="1" thickBot="1">
      <c r="A53" s="6">
        <v>853</v>
      </c>
      <c r="B53" s="308"/>
      <c r="C53" s="309"/>
      <c r="D53" s="91" t="s">
        <v>79</v>
      </c>
      <c r="E53" s="135">
        <f>E54+E56</f>
        <v>67000</v>
      </c>
      <c r="F53" s="135">
        <f>F54+F56</f>
        <v>69090</v>
      </c>
      <c r="G53" s="161">
        <f>G54+G56</f>
        <v>69089.37</v>
      </c>
      <c r="H53" s="191">
        <f t="shared" si="3"/>
        <v>99.99908814589665</v>
      </c>
    </row>
    <row r="54" spans="1:8" ht="26.25" thickBot="1">
      <c r="A54" s="13"/>
      <c r="B54" s="108">
        <v>85321</v>
      </c>
      <c r="C54" s="106"/>
      <c r="D54" s="95" t="s">
        <v>81</v>
      </c>
      <c r="E54" s="136">
        <f>E55</f>
        <v>67000</v>
      </c>
      <c r="F54" s="136">
        <f>F55</f>
        <v>67000</v>
      </c>
      <c r="G54" s="162">
        <f>G55</f>
        <v>67000</v>
      </c>
      <c r="H54" s="190">
        <f t="shared" si="3"/>
        <v>100</v>
      </c>
    </row>
    <row r="55" spans="1:8" ht="26.25" thickBot="1">
      <c r="A55" s="13"/>
      <c r="B55" s="17"/>
      <c r="C55" s="17">
        <v>2110</v>
      </c>
      <c r="D55" s="101" t="s">
        <v>234</v>
      </c>
      <c r="E55" s="137">
        <v>67000</v>
      </c>
      <c r="F55" s="137">
        <v>67000</v>
      </c>
      <c r="G55" s="165">
        <v>67000</v>
      </c>
      <c r="H55" s="193">
        <f t="shared" si="3"/>
        <v>100</v>
      </c>
    </row>
    <row r="56" spans="1:8" ht="19.5" customHeight="1" thickBot="1">
      <c r="A56" s="13"/>
      <c r="B56" s="108">
        <v>85334</v>
      </c>
      <c r="C56" s="106"/>
      <c r="D56" s="95" t="s">
        <v>106</v>
      </c>
      <c r="E56" s="136">
        <f>E57</f>
        <v>0</v>
      </c>
      <c r="F56" s="136">
        <f>F57</f>
        <v>2090</v>
      </c>
      <c r="G56" s="162">
        <f>G57</f>
        <v>2089.37</v>
      </c>
      <c r="H56" s="190">
        <f t="shared" si="3"/>
        <v>99.96985645933015</v>
      </c>
    </row>
    <row r="57" spans="1:8" ht="26.25" thickBot="1">
      <c r="A57" s="23"/>
      <c r="B57" s="17"/>
      <c r="C57" s="17">
        <f>2110</f>
        <v>2110</v>
      </c>
      <c r="D57" s="101" t="s">
        <v>234</v>
      </c>
      <c r="E57" s="137">
        <v>0</v>
      </c>
      <c r="F57" s="137">
        <v>2090</v>
      </c>
      <c r="G57" s="165">
        <v>2089.37</v>
      </c>
      <c r="H57" s="193">
        <f t="shared" si="3"/>
        <v>99.96985645933015</v>
      </c>
    </row>
    <row r="58" spans="1:8" ht="29.25" customHeight="1" thickBot="1">
      <c r="A58" s="310" t="s">
        <v>27</v>
      </c>
      <c r="B58" s="311"/>
      <c r="C58" s="311"/>
      <c r="D58" s="312"/>
      <c r="E58" s="135">
        <f>E59+E64+E76+E82+E86+E99+E102+E106+E109+E120+E139+E144+E150+E161+E172+E185+E188+E192</f>
        <v>35219002</v>
      </c>
      <c r="F58" s="135">
        <f>F59+F64+F76+F82+F86+F99+F102+F106+F109+F120+F139+F144+F150+F161+F172+F185+F188+F192</f>
        <v>35168575</v>
      </c>
      <c r="G58" s="161">
        <f>G59+G64+G76+G82+G86+G99+G102+G106+G109+G120+G139+G144+G150+G161+G172+G185+G188+G192</f>
        <v>36366650.17</v>
      </c>
      <c r="H58" s="190">
        <f t="shared" si="3"/>
        <v>103.40666396065237</v>
      </c>
    </row>
    <row r="59" spans="1:8" ht="21.75" customHeight="1" thickBot="1">
      <c r="A59" s="42" t="s">
        <v>55</v>
      </c>
      <c r="B59" s="298"/>
      <c r="C59" s="299"/>
      <c r="D59" s="93" t="s">
        <v>10</v>
      </c>
      <c r="E59" s="35">
        <f>E60+E62</f>
        <v>90750</v>
      </c>
      <c r="F59" s="36">
        <f>F60+F62</f>
        <v>91939</v>
      </c>
      <c r="G59" s="175">
        <f>G60+G62</f>
        <v>91945.90999999999</v>
      </c>
      <c r="H59" s="190">
        <f t="shared" si="3"/>
        <v>100.00751585290246</v>
      </c>
    </row>
    <row r="60" spans="1:8" ht="20.25" customHeight="1" thickBot="1">
      <c r="A60" s="28"/>
      <c r="B60" s="295" t="s">
        <v>239</v>
      </c>
      <c r="C60" s="112"/>
      <c r="D60" s="117" t="s">
        <v>107</v>
      </c>
      <c r="E60" s="118">
        <f>E61</f>
        <v>0</v>
      </c>
      <c r="F60" s="119">
        <f>F61</f>
        <v>280</v>
      </c>
      <c r="G60" s="160">
        <f>G61</f>
        <v>287.23</v>
      </c>
      <c r="H60" s="190">
        <f t="shared" si="3"/>
        <v>102.58214285714287</v>
      </c>
    </row>
    <row r="61" spans="1:8" ht="39" thickBot="1">
      <c r="A61" s="28"/>
      <c r="B61" s="39"/>
      <c r="C61" s="39">
        <v>2360</v>
      </c>
      <c r="D61" s="129" t="s">
        <v>117</v>
      </c>
      <c r="E61" s="40">
        <v>0</v>
      </c>
      <c r="F61" s="41">
        <v>280</v>
      </c>
      <c r="G61" s="159">
        <v>287.23</v>
      </c>
      <c r="H61" s="193">
        <f t="shared" si="3"/>
        <v>102.58214285714287</v>
      </c>
    </row>
    <row r="62" spans="1:8" ht="20.25" customHeight="1" thickBot="1">
      <c r="A62" s="28"/>
      <c r="B62" s="116" t="s">
        <v>58</v>
      </c>
      <c r="C62" s="112"/>
      <c r="D62" s="117" t="s">
        <v>44</v>
      </c>
      <c r="E62" s="118">
        <f>E63</f>
        <v>90750</v>
      </c>
      <c r="F62" s="119">
        <f>F63</f>
        <v>91659</v>
      </c>
      <c r="G62" s="160">
        <f>G63</f>
        <v>91658.68</v>
      </c>
      <c r="H62" s="190">
        <f t="shared" si="3"/>
        <v>99.99965087989176</v>
      </c>
    </row>
    <row r="63" spans="1:8" ht="51.75" thickBot="1">
      <c r="A63" s="7"/>
      <c r="B63" s="39"/>
      <c r="C63" s="39">
        <v>2700</v>
      </c>
      <c r="D63" s="98" t="s">
        <v>233</v>
      </c>
      <c r="E63" s="40">
        <v>90750</v>
      </c>
      <c r="F63" s="41">
        <v>91659</v>
      </c>
      <c r="G63" s="159">
        <v>91658.68</v>
      </c>
      <c r="H63" s="193">
        <f t="shared" si="3"/>
        <v>99.99965087989176</v>
      </c>
    </row>
    <row r="64" spans="1:8" ht="22.5" customHeight="1" thickBot="1">
      <c r="A64" s="28">
        <v>600</v>
      </c>
      <c r="B64" s="298"/>
      <c r="C64" s="299"/>
      <c r="D64" s="91" t="s">
        <v>29</v>
      </c>
      <c r="E64" s="135">
        <f>E65+E74</f>
        <v>865000</v>
      </c>
      <c r="F64" s="135">
        <f>F65+F74</f>
        <v>952145</v>
      </c>
      <c r="G64" s="161">
        <f>G65+G74</f>
        <v>984422.7400000001</v>
      </c>
      <c r="H64" s="190">
        <f t="shared" si="3"/>
        <v>103.39000257313751</v>
      </c>
    </row>
    <row r="65" spans="1:8" ht="23.25" customHeight="1" thickBot="1">
      <c r="A65" s="13"/>
      <c r="B65" s="15">
        <v>60014</v>
      </c>
      <c r="C65" s="15"/>
      <c r="D65" s="93" t="s">
        <v>209</v>
      </c>
      <c r="E65" s="36">
        <f>E66+E67+E68+E69+E70+E71+E72+E73</f>
        <v>865000</v>
      </c>
      <c r="F65" s="36">
        <f>F66+F67+F68+F69+F70+F71+F72+F73</f>
        <v>852145</v>
      </c>
      <c r="G65" s="164">
        <f>G66+G67+G68+G69+G70+G71+G72+G73</f>
        <v>884422.7400000001</v>
      </c>
      <c r="H65" s="190">
        <f t="shared" si="3"/>
        <v>103.78782249499794</v>
      </c>
    </row>
    <row r="66" spans="1:8" ht="39" thickBot="1">
      <c r="A66" s="13"/>
      <c r="B66" s="110"/>
      <c r="C66" s="289" t="s">
        <v>109</v>
      </c>
      <c r="D66" s="126" t="s">
        <v>30</v>
      </c>
      <c r="E66" s="147">
        <v>5000</v>
      </c>
      <c r="F66" s="147">
        <v>5000</v>
      </c>
      <c r="G66" s="177">
        <v>10865.2</v>
      </c>
      <c r="H66" s="193">
        <f t="shared" si="3"/>
        <v>217.30400000000003</v>
      </c>
    </row>
    <row r="67" spans="1:8" ht="23.25" customHeight="1" thickBot="1">
      <c r="A67" s="13"/>
      <c r="B67" s="24"/>
      <c r="C67" s="294" t="s">
        <v>128</v>
      </c>
      <c r="D67" s="99" t="s">
        <v>31</v>
      </c>
      <c r="E67" s="140">
        <v>10000</v>
      </c>
      <c r="F67" s="140">
        <v>10000</v>
      </c>
      <c r="G67" s="172">
        <v>11740.6</v>
      </c>
      <c r="H67" s="195">
        <f t="shared" si="3"/>
        <v>117.406</v>
      </c>
    </row>
    <row r="68" spans="1:8" ht="55.5" customHeight="1" thickBot="1">
      <c r="A68" s="13"/>
      <c r="B68" s="110"/>
      <c r="C68" s="109">
        <v>2310</v>
      </c>
      <c r="D68" s="126" t="s">
        <v>232</v>
      </c>
      <c r="E68" s="147">
        <v>80000</v>
      </c>
      <c r="F68" s="147">
        <v>0</v>
      </c>
      <c r="G68" s="178">
        <v>0</v>
      </c>
      <c r="H68" s="193">
        <v>0</v>
      </c>
    </row>
    <row r="69" spans="1:8" ht="13.5" thickBot="1">
      <c r="A69" s="13"/>
      <c r="B69" s="110"/>
      <c r="C69" s="289" t="s">
        <v>228</v>
      </c>
      <c r="D69" s="126" t="s">
        <v>192</v>
      </c>
      <c r="E69" s="149">
        <v>40000</v>
      </c>
      <c r="F69" s="147">
        <v>40000</v>
      </c>
      <c r="G69" s="168">
        <v>74122.35</v>
      </c>
      <c r="H69" s="194">
        <f t="shared" si="3"/>
        <v>185.30587500000001</v>
      </c>
    </row>
    <row r="70" spans="1:8" ht="51.75" thickBot="1">
      <c r="A70" s="13"/>
      <c r="B70" s="24"/>
      <c r="C70" s="24">
        <v>6610</v>
      </c>
      <c r="D70" s="105" t="s">
        <v>32</v>
      </c>
      <c r="E70" s="147">
        <v>730000</v>
      </c>
      <c r="F70" s="147">
        <v>0</v>
      </c>
      <c r="G70" s="168">
        <v>0</v>
      </c>
      <c r="H70" s="193">
        <v>0</v>
      </c>
    </row>
    <row r="71" spans="1:8" ht="37.5" customHeight="1" thickBot="1">
      <c r="A71" s="13"/>
      <c r="B71" s="111"/>
      <c r="C71" s="111">
        <v>2710</v>
      </c>
      <c r="D71" s="105" t="s">
        <v>222</v>
      </c>
      <c r="E71" s="147">
        <v>0</v>
      </c>
      <c r="F71" s="147">
        <v>587386</v>
      </c>
      <c r="G71" s="168">
        <v>577913.02</v>
      </c>
      <c r="H71" s="193">
        <f t="shared" si="3"/>
        <v>98.38726493311043</v>
      </c>
    </row>
    <row r="72" spans="1:8" ht="50.25" customHeight="1" thickBot="1">
      <c r="A72" s="13"/>
      <c r="B72" s="111"/>
      <c r="C72" s="111">
        <v>6298</v>
      </c>
      <c r="D72" s="105" t="s">
        <v>231</v>
      </c>
      <c r="E72" s="147">
        <v>0</v>
      </c>
      <c r="F72" s="147">
        <v>0</v>
      </c>
      <c r="G72" s="168">
        <v>23.43</v>
      </c>
      <c r="H72" s="193">
        <v>0</v>
      </c>
    </row>
    <row r="73" spans="1:8" ht="50.25" customHeight="1" thickBot="1">
      <c r="A73" s="13"/>
      <c r="B73" s="110"/>
      <c r="C73" s="110">
        <v>6300</v>
      </c>
      <c r="D73" s="105" t="s">
        <v>230</v>
      </c>
      <c r="E73" s="147">
        <v>0</v>
      </c>
      <c r="F73" s="147">
        <v>209759</v>
      </c>
      <c r="G73" s="168">
        <v>209758.14</v>
      </c>
      <c r="H73" s="193">
        <f t="shared" si="3"/>
        <v>99.99959000567318</v>
      </c>
    </row>
    <row r="74" spans="1:8" ht="20.25" customHeight="1" thickBot="1">
      <c r="A74" s="13"/>
      <c r="B74" s="108">
        <v>60078</v>
      </c>
      <c r="C74" s="110"/>
      <c r="D74" s="94" t="s">
        <v>130</v>
      </c>
      <c r="E74" s="136">
        <f>E75</f>
        <v>0</v>
      </c>
      <c r="F74" s="136">
        <f>F75</f>
        <v>100000</v>
      </c>
      <c r="G74" s="171">
        <f>G75</f>
        <v>100000</v>
      </c>
      <c r="H74" s="190">
        <f t="shared" si="3"/>
        <v>100</v>
      </c>
    </row>
    <row r="75" spans="1:8" ht="31.5" customHeight="1" thickBot="1">
      <c r="A75" s="13"/>
      <c r="B75" s="110"/>
      <c r="C75" s="110">
        <v>2130</v>
      </c>
      <c r="D75" s="99" t="s">
        <v>229</v>
      </c>
      <c r="E75" s="140">
        <v>0</v>
      </c>
      <c r="F75" s="140">
        <v>100000</v>
      </c>
      <c r="G75" s="169">
        <v>100000</v>
      </c>
      <c r="H75" s="193">
        <f aca="true" t="shared" si="5" ref="H75:H103">(G75/F75)*100</f>
        <v>100</v>
      </c>
    </row>
    <row r="76" spans="1:8" ht="21" customHeight="1" thickBot="1">
      <c r="A76" s="6">
        <v>700</v>
      </c>
      <c r="B76" s="313"/>
      <c r="C76" s="299"/>
      <c r="D76" s="95" t="s">
        <v>14</v>
      </c>
      <c r="E76" s="150">
        <f>E77</f>
        <v>235000</v>
      </c>
      <c r="F76" s="150">
        <f>F77</f>
        <v>340670</v>
      </c>
      <c r="G76" s="179">
        <f>G77</f>
        <v>340339.02999999997</v>
      </c>
      <c r="H76" s="190">
        <f t="shared" si="5"/>
        <v>99.90284733026094</v>
      </c>
    </row>
    <row r="77" spans="1:8" ht="18.75" customHeight="1" thickBot="1">
      <c r="A77" s="28"/>
      <c r="B77" s="6">
        <v>70005</v>
      </c>
      <c r="C77" s="6"/>
      <c r="D77" s="94" t="s">
        <v>15</v>
      </c>
      <c r="E77" s="145">
        <f>E78+E79+E80+E81</f>
        <v>235000</v>
      </c>
      <c r="F77" s="145">
        <f>F78+F79+F80+F81</f>
        <v>340670</v>
      </c>
      <c r="G77" s="180">
        <f>G78+G79+G80+G81</f>
        <v>340339.02999999997</v>
      </c>
      <c r="H77" s="190">
        <f t="shared" si="5"/>
        <v>99.90284733026094</v>
      </c>
    </row>
    <row r="78" spans="1:8" ht="39.75" customHeight="1" thickBot="1">
      <c r="A78" s="28"/>
      <c r="B78" s="6"/>
      <c r="C78" s="111">
        <v>2360</v>
      </c>
      <c r="D78" s="129" t="s">
        <v>117</v>
      </c>
      <c r="E78" s="139">
        <v>51000</v>
      </c>
      <c r="F78" s="41">
        <v>149843</v>
      </c>
      <c r="G78" s="181">
        <v>150113.51</v>
      </c>
      <c r="H78" s="193">
        <f t="shared" si="5"/>
        <v>100.18052895363813</v>
      </c>
    </row>
    <row r="79" spans="1:8" ht="39" thickBot="1">
      <c r="A79" s="13"/>
      <c r="B79" s="110"/>
      <c r="C79" s="123" t="s">
        <v>109</v>
      </c>
      <c r="D79" s="129" t="s">
        <v>30</v>
      </c>
      <c r="E79" s="139">
        <v>184000</v>
      </c>
      <c r="F79" s="41">
        <v>184000</v>
      </c>
      <c r="G79" s="181">
        <v>182291.97</v>
      </c>
      <c r="H79" s="193">
        <f t="shared" si="5"/>
        <v>99.07172282608695</v>
      </c>
    </row>
    <row r="80" spans="1:8" ht="23.25" customHeight="1" thickBot="1">
      <c r="A80" s="13"/>
      <c r="B80" s="110"/>
      <c r="C80" s="289" t="s">
        <v>108</v>
      </c>
      <c r="D80" s="101" t="s">
        <v>33</v>
      </c>
      <c r="E80" s="139">
        <v>0</v>
      </c>
      <c r="F80" s="41">
        <v>577</v>
      </c>
      <c r="G80" s="173">
        <v>1629.87</v>
      </c>
      <c r="H80" s="193">
        <f t="shared" si="5"/>
        <v>282.473136915078</v>
      </c>
    </row>
    <row r="81" spans="1:8" ht="22.5" customHeight="1" thickBot="1">
      <c r="A81" s="13"/>
      <c r="B81" s="110"/>
      <c r="C81" s="289" t="s">
        <v>128</v>
      </c>
      <c r="D81" s="101" t="s">
        <v>131</v>
      </c>
      <c r="E81" s="139">
        <v>0</v>
      </c>
      <c r="F81" s="143">
        <v>6250</v>
      </c>
      <c r="G81" s="177">
        <v>6303.68</v>
      </c>
      <c r="H81" s="193">
        <f t="shared" si="5"/>
        <v>100.85888</v>
      </c>
    </row>
    <row r="82" spans="1:8" ht="20.25" customHeight="1" thickBot="1">
      <c r="A82" s="6">
        <v>710</v>
      </c>
      <c r="B82" s="39"/>
      <c r="C82" s="121"/>
      <c r="D82" s="91" t="s">
        <v>16</v>
      </c>
      <c r="E82" s="145">
        <f>E83</f>
        <v>0</v>
      </c>
      <c r="F82" s="136">
        <f>F83</f>
        <v>0</v>
      </c>
      <c r="G82" s="170">
        <f>G83</f>
        <v>151.35</v>
      </c>
      <c r="H82" s="190">
        <v>0</v>
      </c>
    </row>
    <row r="83" spans="1:8" ht="20.25" customHeight="1" thickBot="1">
      <c r="A83" s="13"/>
      <c r="B83" s="108">
        <v>71015</v>
      </c>
      <c r="C83" s="121"/>
      <c r="D83" s="91" t="s">
        <v>19</v>
      </c>
      <c r="E83" s="145">
        <f>E84+E85</f>
        <v>0</v>
      </c>
      <c r="F83" s="136">
        <f>F84+F85</f>
        <v>0</v>
      </c>
      <c r="G83" s="170">
        <f>G84+G85</f>
        <v>151.35</v>
      </c>
      <c r="H83" s="190">
        <v>0</v>
      </c>
    </row>
    <row r="84" spans="1:8" ht="20.25" customHeight="1" thickBot="1">
      <c r="A84" s="13"/>
      <c r="B84" s="23"/>
      <c r="C84" s="289" t="s">
        <v>128</v>
      </c>
      <c r="D84" s="101" t="s">
        <v>31</v>
      </c>
      <c r="E84" s="143">
        <v>0</v>
      </c>
      <c r="F84" s="147">
        <v>0</v>
      </c>
      <c r="G84" s="178">
        <v>54</v>
      </c>
      <c r="H84" s="193">
        <v>0</v>
      </c>
    </row>
    <row r="85" spans="1:8" ht="42" customHeight="1" thickBot="1">
      <c r="A85" s="13"/>
      <c r="B85" s="23"/>
      <c r="C85" s="121">
        <v>2360</v>
      </c>
      <c r="D85" s="101" t="s">
        <v>117</v>
      </c>
      <c r="E85" s="143">
        <v>0</v>
      </c>
      <c r="F85" s="147">
        <v>0</v>
      </c>
      <c r="G85" s="178">
        <v>97.35</v>
      </c>
      <c r="H85" s="193">
        <v>0</v>
      </c>
    </row>
    <row r="86" spans="1:8" ht="22.5" customHeight="1" thickBot="1">
      <c r="A86" s="6">
        <v>750</v>
      </c>
      <c r="B86" s="298"/>
      <c r="C86" s="299"/>
      <c r="D86" s="91" t="s">
        <v>20</v>
      </c>
      <c r="E86" s="135">
        <f>E87+E89+E97</f>
        <v>1014634</v>
      </c>
      <c r="F86" s="135">
        <f>F87+F89+F97</f>
        <v>1868327</v>
      </c>
      <c r="G86" s="161">
        <f>G87+G89+G97</f>
        <v>1787808.79</v>
      </c>
      <c r="H86" s="190">
        <f t="shared" si="5"/>
        <v>95.69035773716271</v>
      </c>
    </row>
    <row r="87" spans="1:8" ht="20.25" customHeight="1" thickBot="1">
      <c r="A87" s="28"/>
      <c r="B87" s="6">
        <v>75019</v>
      </c>
      <c r="C87" s="75"/>
      <c r="D87" s="94" t="s">
        <v>85</v>
      </c>
      <c r="E87" s="36">
        <f>E88</f>
        <v>0</v>
      </c>
      <c r="F87" s="36">
        <f>F88</f>
        <v>2220</v>
      </c>
      <c r="G87" s="164">
        <f>G88</f>
        <v>2220</v>
      </c>
      <c r="H87" s="190">
        <f t="shared" si="5"/>
        <v>100</v>
      </c>
    </row>
    <row r="88" spans="1:8" ht="23.25" customHeight="1" thickBot="1">
      <c r="A88" s="28"/>
      <c r="B88" s="108"/>
      <c r="C88" s="289" t="s">
        <v>128</v>
      </c>
      <c r="D88" s="126" t="s">
        <v>31</v>
      </c>
      <c r="E88" s="147">
        <v>0</v>
      </c>
      <c r="F88" s="147">
        <v>2220</v>
      </c>
      <c r="G88" s="177">
        <v>2220</v>
      </c>
      <c r="H88" s="190">
        <f t="shared" si="5"/>
        <v>100</v>
      </c>
    </row>
    <row r="89" spans="1:8" ht="24" customHeight="1" thickBot="1">
      <c r="A89" s="13"/>
      <c r="B89" s="28">
        <v>75020</v>
      </c>
      <c r="C89" s="37"/>
      <c r="D89" s="132" t="s">
        <v>240</v>
      </c>
      <c r="E89" s="36">
        <f>E90+E91+E92+E93+E94+E95+E96</f>
        <v>1014634</v>
      </c>
      <c r="F89" s="36">
        <f>F90+F91+F92+F93+F94+F95+F96</f>
        <v>1864107</v>
      </c>
      <c r="G89" s="164">
        <f>G90+G91+G92+G93+G94+G95+G96</f>
        <v>1783588.79</v>
      </c>
      <c r="H89" s="190">
        <f t="shared" si="5"/>
        <v>95.68060148907762</v>
      </c>
    </row>
    <row r="90" spans="1:8" ht="25.5" customHeight="1" thickBot="1">
      <c r="A90" s="13"/>
      <c r="B90" s="110"/>
      <c r="C90" s="125" t="s">
        <v>118</v>
      </c>
      <c r="D90" s="105" t="s">
        <v>35</v>
      </c>
      <c r="E90" s="147">
        <v>627694</v>
      </c>
      <c r="F90" s="147">
        <v>1294642</v>
      </c>
      <c r="G90" s="177">
        <v>1360697.75</v>
      </c>
      <c r="H90" s="193">
        <f t="shared" si="5"/>
        <v>105.10224061941449</v>
      </c>
    </row>
    <row r="91" spans="1:8" ht="21" customHeight="1" thickBot="1">
      <c r="A91" s="13"/>
      <c r="B91" s="13"/>
      <c r="C91" s="293" t="s">
        <v>228</v>
      </c>
      <c r="D91" s="100" t="s">
        <v>110</v>
      </c>
      <c r="E91" s="140">
        <v>4500</v>
      </c>
      <c r="F91" s="140">
        <v>4500</v>
      </c>
      <c r="G91" s="172">
        <v>4122.26</v>
      </c>
      <c r="H91" s="193">
        <f t="shared" si="5"/>
        <v>91.60577777777779</v>
      </c>
    </row>
    <row r="92" spans="1:8" ht="37.5" customHeight="1" thickBot="1">
      <c r="A92" s="13"/>
      <c r="B92" s="110"/>
      <c r="C92" s="125" t="s">
        <v>109</v>
      </c>
      <c r="D92" s="105" t="s">
        <v>30</v>
      </c>
      <c r="E92" s="147">
        <v>112440</v>
      </c>
      <c r="F92" s="147">
        <v>112440</v>
      </c>
      <c r="G92" s="177">
        <v>116050.95</v>
      </c>
      <c r="H92" s="193">
        <f t="shared" si="5"/>
        <v>103.21144610458913</v>
      </c>
    </row>
    <row r="93" spans="1:8" ht="42" customHeight="1" thickBot="1">
      <c r="A93" s="13"/>
      <c r="B93" s="23"/>
      <c r="C93" s="51">
        <v>2440</v>
      </c>
      <c r="D93" s="129" t="s">
        <v>119</v>
      </c>
      <c r="E93" s="143">
        <v>270000</v>
      </c>
      <c r="F93" s="147">
        <v>270000</v>
      </c>
      <c r="G93" s="177">
        <v>270000</v>
      </c>
      <c r="H93" s="193">
        <f t="shared" si="5"/>
        <v>100</v>
      </c>
    </row>
    <row r="94" spans="1:8" ht="51.75" customHeight="1" thickBot="1">
      <c r="A94" s="13"/>
      <c r="B94" s="110"/>
      <c r="C94" s="133">
        <v>6260</v>
      </c>
      <c r="D94" s="129" t="s">
        <v>132</v>
      </c>
      <c r="E94" s="143">
        <v>0</v>
      </c>
      <c r="F94" s="147">
        <v>150000</v>
      </c>
      <c r="G94" s="177">
        <v>0</v>
      </c>
      <c r="H94" s="193">
        <f t="shared" si="5"/>
        <v>0</v>
      </c>
    </row>
    <row r="95" spans="1:8" ht="24.75" customHeight="1" thickBot="1">
      <c r="A95" s="13"/>
      <c r="B95" s="23"/>
      <c r="C95" s="292" t="s">
        <v>108</v>
      </c>
      <c r="D95" s="129" t="s">
        <v>33</v>
      </c>
      <c r="E95" s="143">
        <v>0</v>
      </c>
      <c r="F95" s="147">
        <v>0</v>
      </c>
      <c r="G95" s="177">
        <v>6</v>
      </c>
      <c r="H95" s="193">
        <v>0</v>
      </c>
    </row>
    <row r="96" spans="1:8" ht="24.75" customHeight="1" thickBot="1">
      <c r="A96" s="13"/>
      <c r="B96" s="23"/>
      <c r="C96" s="292" t="s">
        <v>128</v>
      </c>
      <c r="D96" s="129" t="s">
        <v>31</v>
      </c>
      <c r="E96" s="143">
        <v>0</v>
      </c>
      <c r="F96" s="147">
        <v>32525</v>
      </c>
      <c r="G96" s="177">
        <v>32711.83</v>
      </c>
      <c r="H96" s="193">
        <f t="shared" si="5"/>
        <v>100.57441967717142</v>
      </c>
    </row>
    <row r="97" spans="1:8" ht="33" customHeight="1" thickBot="1">
      <c r="A97" s="13"/>
      <c r="B97" s="108">
        <v>75053</v>
      </c>
      <c r="C97" s="133"/>
      <c r="D97" s="130" t="s">
        <v>133</v>
      </c>
      <c r="E97" s="145">
        <f>E98</f>
        <v>0</v>
      </c>
      <c r="F97" s="136">
        <f>F98</f>
        <v>2000</v>
      </c>
      <c r="G97" s="162">
        <f>G98</f>
        <v>2000</v>
      </c>
      <c r="H97" s="190">
        <f t="shared" si="5"/>
        <v>100</v>
      </c>
    </row>
    <row r="98" spans="1:8" ht="49.5" customHeight="1" thickBot="1">
      <c r="A98" s="23"/>
      <c r="B98" s="23"/>
      <c r="C98" s="121">
        <v>2330</v>
      </c>
      <c r="D98" s="101" t="s">
        <v>125</v>
      </c>
      <c r="E98" s="143">
        <v>0</v>
      </c>
      <c r="F98" s="147">
        <v>2000</v>
      </c>
      <c r="G98" s="177">
        <v>2000</v>
      </c>
      <c r="H98" s="193">
        <f t="shared" si="5"/>
        <v>100</v>
      </c>
    </row>
    <row r="99" spans="1:8" ht="33" customHeight="1" thickBot="1">
      <c r="A99" s="28">
        <v>754</v>
      </c>
      <c r="B99" s="39"/>
      <c r="C99" s="121"/>
      <c r="D99" s="91" t="s">
        <v>23</v>
      </c>
      <c r="E99" s="145">
        <f aca="true" t="shared" si="6" ref="E99:G100">E100</f>
        <v>0</v>
      </c>
      <c r="F99" s="136">
        <f t="shared" si="6"/>
        <v>0</v>
      </c>
      <c r="G99" s="170">
        <f t="shared" si="6"/>
        <v>33.54</v>
      </c>
      <c r="H99" s="190">
        <v>0</v>
      </c>
    </row>
    <row r="100" spans="1:8" ht="30.75" customHeight="1" thickBot="1">
      <c r="A100" s="13"/>
      <c r="B100" s="108">
        <v>75411</v>
      </c>
      <c r="C100" s="121"/>
      <c r="D100" s="91" t="s">
        <v>237</v>
      </c>
      <c r="E100" s="145">
        <f t="shared" si="6"/>
        <v>0</v>
      </c>
      <c r="F100" s="136">
        <f t="shared" si="6"/>
        <v>0</v>
      </c>
      <c r="G100" s="170">
        <f t="shared" si="6"/>
        <v>33.54</v>
      </c>
      <c r="H100" s="190">
        <v>0</v>
      </c>
    </row>
    <row r="101" spans="1:8" ht="42.75" customHeight="1" thickBot="1">
      <c r="A101" s="13"/>
      <c r="B101" s="23"/>
      <c r="C101" s="121">
        <v>2360</v>
      </c>
      <c r="D101" s="101" t="s">
        <v>117</v>
      </c>
      <c r="E101" s="143">
        <v>0</v>
      </c>
      <c r="F101" s="147">
        <v>0</v>
      </c>
      <c r="G101" s="178">
        <v>33.54</v>
      </c>
      <c r="H101" s="193">
        <v>0</v>
      </c>
    </row>
    <row r="102" spans="1:8" ht="58.5" customHeight="1" thickBot="1">
      <c r="A102" s="6">
        <v>756</v>
      </c>
      <c r="B102" s="298"/>
      <c r="C102" s="299"/>
      <c r="D102" s="130" t="s">
        <v>241</v>
      </c>
      <c r="E102" s="145">
        <f>E103</f>
        <v>4000000</v>
      </c>
      <c r="F102" s="136">
        <f>F103</f>
        <v>4000000</v>
      </c>
      <c r="G102" s="170">
        <f>G103</f>
        <v>4638293.23</v>
      </c>
      <c r="H102" s="190">
        <f t="shared" si="5"/>
        <v>115.95733075000001</v>
      </c>
    </row>
    <row r="103" spans="1:8" ht="36.75" customHeight="1" thickBot="1">
      <c r="A103" s="28"/>
      <c r="B103" s="15">
        <v>75622</v>
      </c>
      <c r="C103" s="15"/>
      <c r="D103" s="93" t="s">
        <v>36</v>
      </c>
      <c r="E103" s="36">
        <f>E104+E105</f>
        <v>4000000</v>
      </c>
      <c r="F103" s="36">
        <f>F105+F104</f>
        <v>4000000</v>
      </c>
      <c r="G103" s="164">
        <f>G104+G105</f>
        <v>4638293.23</v>
      </c>
      <c r="H103" s="190">
        <f t="shared" si="5"/>
        <v>115.95733075000001</v>
      </c>
    </row>
    <row r="104" spans="1:8" ht="23.25" customHeight="1" thickBot="1">
      <c r="A104" s="28"/>
      <c r="B104" s="6"/>
      <c r="C104" s="123" t="s">
        <v>120</v>
      </c>
      <c r="D104" s="105" t="s">
        <v>37</v>
      </c>
      <c r="E104" s="143">
        <v>3800000</v>
      </c>
      <c r="F104" s="147">
        <v>3800000</v>
      </c>
      <c r="G104" s="177">
        <v>4364041</v>
      </c>
      <c r="H104" s="193">
        <f>(G104/F104)*100</f>
        <v>114.8431842105263</v>
      </c>
    </row>
    <row r="105" spans="1:8" ht="18" customHeight="1" thickBot="1">
      <c r="A105" s="13"/>
      <c r="B105" s="110"/>
      <c r="C105" s="70" t="s">
        <v>111</v>
      </c>
      <c r="D105" s="101" t="s">
        <v>112</v>
      </c>
      <c r="E105" s="137">
        <v>200000</v>
      </c>
      <c r="F105" s="137">
        <v>200000</v>
      </c>
      <c r="G105" s="165">
        <v>274252.23</v>
      </c>
      <c r="H105" s="193">
        <f aca="true" t="shared" si="7" ref="H105:H150">(G105/F105)*100</f>
        <v>137.12611499999997</v>
      </c>
    </row>
    <row r="106" spans="1:8" ht="21.75" customHeight="1" thickBot="1">
      <c r="A106" s="6">
        <v>757</v>
      </c>
      <c r="B106" s="124"/>
      <c r="C106" s="70"/>
      <c r="D106" s="91" t="s">
        <v>87</v>
      </c>
      <c r="E106" s="135">
        <f aca="true" t="shared" si="8" ref="E106:G107">E107</f>
        <v>0</v>
      </c>
      <c r="F106" s="135">
        <f t="shared" si="8"/>
        <v>0</v>
      </c>
      <c r="G106" s="161">
        <f t="shared" si="8"/>
        <v>819060.12</v>
      </c>
      <c r="H106" s="190">
        <v>0</v>
      </c>
    </row>
    <row r="107" spans="1:8" ht="27" customHeight="1" thickBot="1">
      <c r="A107" s="13"/>
      <c r="B107" s="112">
        <v>75704</v>
      </c>
      <c r="C107" s="123"/>
      <c r="D107" s="91" t="s">
        <v>139</v>
      </c>
      <c r="E107" s="135">
        <f t="shared" si="8"/>
        <v>0</v>
      </c>
      <c r="F107" s="135">
        <f t="shared" si="8"/>
        <v>0</v>
      </c>
      <c r="G107" s="161">
        <f t="shared" si="8"/>
        <v>819060.12</v>
      </c>
      <c r="H107" s="190">
        <v>0</v>
      </c>
    </row>
    <row r="108" spans="1:8" ht="24.75" customHeight="1" thickBot="1">
      <c r="A108" s="13"/>
      <c r="B108" s="124"/>
      <c r="C108" s="123">
        <v>8020</v>
      </c>
      <c r="D108" s="101" t="s">
        <v>140</v>
      </c>
      <c r="E108" s="137">
        <v>0</v>
      </c>
      <c r="F108" s="137">
        <v>0</v>
      </c>
      <c r="G108" s="165">
        <v>819060.12</v>
      </c>
      <c r="H108" s="193">
        <v>0</v>
      </c>
    </row>
    <row r="109" spans="1:8" ht="24.75" customHeight="1" thickBot="1">
      <c r="A109" s="6">
        <v>758</v>
      </c>
      <c r="B109" s="298"/>
      <c r="C109" s="299"/>
      <c r="D109" s="102" t="s">
        <v>38</v>
      </c>
      <c r="E109" s="135">
        <f>E110+E112+E114+E116+E118</f>
        <v>28470271</v>
      </c>
      <c r="F109" s="135">
        <f>F110+F112+F114+F116+F118</f>
        <v>26288829</v>
      </c>
      <c r="G109" s="161">
        <f>G110+G112+G114+G116+G118</f>
        <v>26303563.03</v>
      </c>
      <c r="H109" s="190">
        <f t="shared" si="7"/>
        <v>100.05604673376665</v>
      </c>
    </row>
    <row r="110" spans="1:8" ht="26.25" thickBot="1">
      <c r="A110" s="13"/>
      <c r="B110" s="15">
        <v>75801</v>
      </c>
      <c r="C110" s="15"/>
      <c r="D110" s="93" t="s">
        <v>39</v>
      </c>
      <c r="E110" s="36">
        <f>E111</f>
        <v>19428923</v>
      </c>
      <c r="F110" s="36">
        <f>F111</f>
        <v>18647481</v>
      </c>
      <c r="G110" s="164">
        <f>G111</f>
        <v>18647481</v>
      </c>
      <c r="H110" s="190">
        <f t="shared" si="7"/>
        <v>100</v>
      </c>
    </row>
    <row r="111" spans="1:8" ht="22.5" customHeight="1" thickBot="1">
      <c r="A111" s="13"/>
      <c r="B111" s="110"/>
      <c r="C111" s="109">
        <v>2920</v>
      </c>
      <c r="D111" s="126" t="s">
        <v>40</v>
      </c>
      <c r="E111" s="147">
        <v>19428923</v>
      </c>
      <c r="F111" s="147">
        <v>18647481</v>
      </c>
      <c r="G111" s="177">
        <v>18647481</v>
      </c>
      <c r="H111" s="193">
        <f t="shared" si="7"/>
        <v>100</v>
      </c>
    </row>
    <row r="112" spans="1:8" ht="27.75" customHeight="1" thickBot="1">
      <c r="A112" s="13"/>
      <c r="B112" s="15">
        <v>75802</v>
      </c>
      <c r="C112" s="24"/>
      <c r="D112" s="93" t="s">
        <v>242</v>
      </c>
      <c r="E112" s="36">
        <f>E113</f>
        <v>1400000</v>
      </c>
      <c r="F112" s="36">
        <f>F113</f>
        <v>0</v>
      </c>
      <c r="G112" s="164">
        <f>G113</f>
        <v>0</v>
      </c>
      <c r="H112" s="190">
        <v>0</v>
      </c>
    </row>
    <row r="113" spans="1:8" ht="28.5" customHeight="1" thickBot="1">
      <c r="A113" s="115"/>
      <c r="B113" s="111"/>
      <c r="C113" s="156">
        <v>2780</v>
      </c>
      <c r="D113" s="128" t="s">
        <v>121</v>
      </c>
      <c r="E113" s="148">
        <v>1400000</v>
      </c>
      <c r="F113" s="148">
        <v>0</v>
      </c>
      <c r="G113" s="182">
        <v>0</v>
      </c>
      <c r="H113" s="195">
        <v>0</v>
      </c>
    </row>
    <row r="114" spans="1:8" ht="27" customHeight="1" thickBot="1">
      <c r="A114" s="115"/>
      <c r="B114" s="108">
        <v>75803</v>
      </c>
      <c r="C114" s="106"/>
      <c r="D114" s="95" t="s">
        <v>113</v>
      </c>
      <c r="E114" s="136">
        <f>E115</f>
        <v>4019088</v>
      </c>
      <c r="F114" s="136">
        <f>F115</f>
        <v>4019088</v>
      </c>
      <c r="G114" s="162">
        <f>G115</f>
        <v>4019088</v>
      </c>
      <c r="H114" s="190">
        <f t="shared" si="7"/>
        <v>100</v>
      </c>
    </row>
    <row r="115" spans="1:8" ht="25.5" customHeight="1" thickBot="1">
      <c r="A115" s="115"/>
      <c r="B115" s="13"/>
      <c r="C115" s="24">
        <v>2920</v>
      </c>
      <c r="D115" s="126" t="s">
        <v>40</v>
      </c>
      <c r="E115" s="140">
        <v>4019088</v>
      </c>
      <c r="F115" s="140">
        <v>4019088</v>
      </c>
      <c r="G115" s="172">
        <v>4019088</v>
      </c>
      <c r="H115" s="193">
        <f t="shared" si="7"/>
        <v>100</v>
      </c>
    </row>
    <row r="116" spans="1:8" ht="21.75" customHeight="1" thickBot="1">
      <c r="A116" s="115"/>
      <c r="B116" s="6">
        <v>75814</v>
      </c>
      <c r="C116" s="26"/>
      <c r="D116" s="96" t="s">
        <v>41</v>
      </c>
      <c r="E116" s="150">
        <f>E117</f>
        <v>130000</v>
      </c>
      <c r="F116" s="150">
        <f>F117</f>
        <v>130000</v>
      </c>
      <c r="G116" s="179">
        <f>G117</f>
        <v>144734.03</v>
      </c>
      <c r="H116" s="190">
        <f t="shared" si="7"/>
        <v>111.33386923076922</v>
      </c>
    </row>
    <row r="117" spans="1:8" ht="21.75" customHeight="1" thickBot="1">
      <c r="A117" s="13"/>
      <c r="B117" s="110"/>
      <c r="C117" s="121" t="s">
        <v>108</v>
      </c>
      <c r="D117" s="126" t="s">
        <v>33</v>
      </c>
      <c r="E117" s="147">
        <v>130000</v>
      </c>
      <c r="F117" s="147">
        <v>130000</v>
      </c>
      <c r="G117" s="177">
        <v>144734.03</v>
      </c>
      <c r="H117" s="193">
        <f t="shared" si="7"/>
        <v>111.33386923076922</v>
      </c>
    </row>
    <row r="118" spans="1:8" ht="29.25" customHeight="1" thickBot="1">
      <c r="A118" s="13"/>
      <c r="B118" s="108">
        <v>75832</v>
      </c>
      <c r="C118" s="127"/>
      <c r="D118" s="95" t="s">
        <v>114</v>
      </c>
      <c r="E118" s="135">
        <f>E119</f>
        <v>3492260</v>
      </c>
      <c r="F118" s="135">
        <f>F119</f>
        <v>3492260</v>
      </c>
      <c r="G118" s="161">
        <f>G119</f>
        <v>3492260</v>
      </c>
      <c r="H118" s="190">
        <f t="shared" si="7"/>
        <v>100</v>
      </c>
    </row>
    <row r="119" spans="1:8" ht="24" customHeight="1" thickBot="1">
      <c r="A119" s="13"/>
      <c r="B119" s="23"/>
      <c r="C119" s="43">
        <v>2920</v>
      </c>
      <c r="D119" s="99" t="s">
        <v>40</v>
      </c>
      <c r="E119" s="137">
        <v>3492260</v>
      </c>
      <c r="F119" s="137">
        <v>3492260</v>
      </c>
      <c r="G119" s="165">
        <v>3492260</v>
      </c>
      <c r="H119" s="193">
        <f t="shared" si="7"/>
        <v>100</v>
      </c>
    </row>
    <row r="120" spans="1:8" ht="20.25" customHeight="1" thickBot="1">
      <c r="A120" s="6">
        <v>801</v>
      </c>
      <c r="B120" s="298"/>
      <c r="C120" s="299"/>
      <c r="D120" s="94" t="s">
        <v>42</v>
      </c>
      <c r="E120" s="135">
        <f>E121+E126+E131+E133+E137</f>
        <v>0</v>
      </c>
      <c r="F120" s="135">
        <f>F121+F126+F131+F133+F137</f>
        <v>360000</v>
      </c>
      <c r="G120" s="161">
        <f>G121+G126+G131+G133+G137</f>
        <v>138240.63</v>
      </c>
      <c r="H120" s="190">
        <f t="shared" si="7"/>
        <v>38.400175000000004</v>
      </c>
    </row>
    <row r="121" spans="1:8" ht="24" customHeight="1" thickBot="1">
      <c r="A121" s="44"/>
      <c r="B121" s="28">
        <v>80120</v>
      </c>
      <c r="C121" s="6"/>
      <c r="D121" s="97" t="s">
        <v>43</v>
      </c>
      <c r="E121" s="152">
        <f>E122+E123+E124+E125</f>
        <v>0</v>
      </c>
      <c r="F121" s="152">
        <f>F122+F123+F124+F125</f>
        <v>212799</v>
      </c>
      <c r="G121" s="183">
        <f>G122+G123+G124+G125</f>
        <v>13830.54</v>
      </c>
      <c r="H121" s="190">
        <f t="shared" si="7"/>
        <v>6.4993444518066354</v>
      </c>
    </row>
    <row r="122" spans="1:8" ht="51" customHeight="1" thickBot="1">
      <c r="A122" s="44"/>
      <c r="B122" s="108"/>
      <c r="C122" s="110">
        <v>6420</v>
      </c>
      <c r="D122" s="105" t="s">
        <v>135</v>
      </c>
      <c r="E122" s="192">
        <v>0</v>
      </c>
      <c r="F122" s="143">
        <v>200000</v>
      </c>
      <c r="G122" s="173">
        <v>0</v>
      </c>
      <c r="H122" s="193">
        <f>(G122/F122)*100</f>
        <v>0</v>
      </c>
    </row>
    <row r="123" spans="1:8" ht="43.5" customHeight="1" thickBot="1">
      <c r="A123" s="44"/>
      <c r="B123" s="110"/>
      <c r="C123" s="123">
        <v>2710</v>
      </c>
      <c r="D123" s="105" t="s">
        <v>222</v>
      </c>
      <c r="E123" s="143">
        <v>0</v>
      </c>
      <c r="F123" s="143">
        <v>10000</v>
      </c>
      <c r="G123" s="173">
        <v>10000</v>
      </c>
      <c r="H123" s="194">
        <f t="shared" si="7"/>
        <v>100</v>
      </c>
    </row>
    <row r="124" spans="1:8" ht="17.25" customHeight="1" thickBot="1">
      <c r="A124" s="44"/>
      <c r="B124" s="23"/>
      <c r="C124" s="291" t="s">
        <v>128</v>
      </c>
      <c r="D124" s="129" t="s">
        <v>31</v>
      </c>
      <c r="E124" s="151">
        <v>0</v>
      </c>
      <c r="F124" s="151">
        <v>799</v>
      </c>
      <c r="G124" s="181">
        <v>1830.54</v>
      </c>
      <c r="H124" s="193">
        <f t="shared" si="7"/>
        <v>229.10387984981227</v>
      </c>
    </row>
    <row r="125" spans="1:8" ht="52.5" customHeight="1" thickBot="1">
      <c r="A125" s="44"/>
      <c r="B125" s="110"/>
      <c r="C125" s="110">
        <v>2310</v>
      </c>
      <c r="D125" s="105" t="s">
        <v>54</v>
      </c>
      <c r="E125" s="153">
        <v>0</v>
      </c>
      <c r="F125" s="143">
        <v>2000</v>
      </c>
      <c r="G125" s="173">
        <v>2000</v>
      </c>
      <c r="H125" s="193">
        <f t="shared" si="7"/>
        <v>100</v>
      </c>
    </row>
    <row r="126" spans="1:8" ht="20.25" customHeight="1" thickBot="1">
      <c r="A126" s="13"/>
      <c r="B126" s="108">
        <v>80130</v>
      </c>
      <c r="C126" s="38"/>
      <c r="D126" s="97" t="s">
        <v>211</v>
      </c>
      <c r="E126" s="150">
        <f>E127+E128+E129+E130</f>
        <v>0</v>
      </c>
      <c r="F126" s="138">
        <f>F127+F128+F129+F130</f>
        <v>11824</v>
      </c>
      <c r="G126" s="180">
        <f>G127+G128+G129+G130</f>
        <v>15131.58</v>
      </c>
      <c r="H126" s="190">
        <f t="shared" si="7"/>
        <v>127.97344384303113</v>
      </c>
    </row>
    <row r="127" spans="1:8" ht="19.5" customHeight="1" thickBot="1">
      <c r="A127" s="13"/>
      <c r="B127" s="15"/>
      <c r="C127" s="290" t="s">
        <v>228</v>
      </c>
      <c r="D127" s="128" t="s">
        <v>110</v>
      </c>
      <c r="E127" s="148">
        <v>0</v>
      </c>
      <c r="F127" s="188">
        <v>0</v>
      </c>
      <c r="G127" s="184">
        <v>160</v>
      </c>
      <c r="H127" s="193">
        <v>0</v>
      </c>
    </row>
    <row r="128" spans="1:8" ht="19.5" customHeight="1" thickBot="1">
      <c r="A128" s="13"/>
      <c r="B128" s="108"/>
      <c r="C128" s="290" t="s">
        <v>128</v>
      </c>
      <c r="D128" s="128" t="s">
        <v>31</v>
      </c>
      <c r="E128" s="148">
        <v>0</v>
      </c>
      <c r="F128" s="189">
        <v>0</v>
      </c>
      <c r="G128" s="173">
        <v>2940.4</v>
      </c>
      <c r="H128" s="193">
        <v>0</v>
      </c>
    </row>
    <row r="129" spans="1:8" ht="26.25" customHeight="1" thickBot="1">
      <c r="A129" s="13"/>
      <c r="B129" s="15"/>
      <c r="C129" s="187">
        <v>2400</v>
      </c>
      <c r="D129" s="128" t="s">
        <v>141</v>
      </c>
      <c r="E129" s="148">
        <v>0</v>
      </c>
      <c r="F129" s="142">
        <v>0</v>
      </c>
      <c r="G129" s="173">
        <v>212.12</v>
      </c>
      <c r="H129" s="193">
        <v>0</v>
      </c>
    </row>
    <row r="130" spans="1:8" ht="51.75" thickBot="1">
      <c r="A130" s="13"/>
      <c r="B130" s="110"/>
      <c r="C130" s="122">
        <v>2310</v>
      </c>
      <c r="D130" s="105" t="s">
        <v>54</v>
      </c>
      <c r="E130" s="154">
        <v>0</v>
      </c>
      <c r="F130" s="153">
        <v>11824</v>
      </c>
      <c r="G130" s="184">
        <v>11819.06</v>
      </c>
      <c r="H130" s="193">
        <f t="shared" si="7"/>
        <v>99.95822056833559</v>
      </c>
    </row>
    <row r="131" spans="1:8" ht="30" customHeight="1" thickBot="1">
      <c r="A131" s="13"/>
      <c r="B131" s="108">
        <v>80134</v>
      </c>
      <c r="C131" s="123"/>
      <c r="D131" s="94" t="s">
        <v>94</v>
      </c>
      <c r="E131" s="120">
        <f>E132</f>
        <v>0</v>
      </c>
      <c r="F131" s="90">
        <f>F132</f>
        <v>3891</v>
      </c>
      <c r="G131" s="180">
        <f>G132</f>
        <v>3891.33</v>
      </c>
      <c r="H131" s="190">
        <f t="shared" si="7"/>
        <v>100.00848111025442</v>
      </c>
    </row>
    <row r="132" spans="1:8" ht="51.75" thickBot="1">
      <c r="A132" s="13"/>
      <c r="B132" s="108"/>
      <c r="C132" s="121">
        <v>2708</v>
      </c>
      <c r="D132" s="101" t="s">
        <v>227</v>
      </c>
      <c r="E132" s="149">
        <v>0</v>
      </c>
      <c r="F132" s="153">
        <v>3891</v>
      </c>
      <c r="G132" s="173">
        <v>3891.33</v>
      </c>
      <c r="H132" s="193">
        <f>(G132/F132)*100</f>
        <v>100.00848111025442</v>
      </c>
    </row>
    <row r="133" spans="1:8" ht="21" customHeight="1" thickBot="1">
      <c r="A133" s="13"/>
      <c r="B133" s="108">
        <v>80195</v>
      </c>
      <c r="C133" s="106"/>
      <c r="D133" s="95" t="s">
        <v>44</v>
      </c>
      <c r="E133" s="136">
        <f>E134+E135+E136</f>
        <v>0</v>
      </c>
      <c r="F133" s="136">
        <f>F134+F135+F136</f>
        <v>131486</v>
      </c>
      <c r="G133" s="162">
        <f>G134+G135+G136</f>
        <v>91160.85</v>
      </c>
      <c r="H133" s="190">
        <f t="shared" si="7"/>
        <v>69.33122157492053</v>
      </c>
    </row>
    <row r="134" spans="1:8" ht="33.75" customHeight="1" thickBot="1">
      <c r="A134" s="13"/>
      <c r="B134" s="17"/>
      <c r="C134" s="17">
        <v>2130</v>
      </c>
      <c r="D134" s="101" t="s">
        <v>223</v>
      </c>
      <c r="E134" s="137">
        <v>0</v>
      </c>
      <c r="F134" s="137">
        <v>21486</v>
      </c>
      <c r="G134" s="165">
        <v>21111.25</v>
      </c>
      <c r="H134" s="193">
        <f t="shared" si="7"/>
        <v>98.25584101275248</v>
      </c>
    </row>
    <row r="135" spans="1:8" ht="53.25" customHeight="1" thickBot="1">
      <c r="A135" s="13"/>
      <c r="B135" s="110"/>
      <c r="C135" s="109">
        <v>2708</v>
      </c>
      <c r="D135" s="101" t="s">
        <v>227</v>
      </c>
      <c r="E135" s="137">
        <v>0</v>
      </c>
      <c r="F135" s="137">
        <v>82500</v>
      </c>
      <c r="G135" s="165">
        <v>52537.2</v>
      </c>
      <c r="H135" s="193">
        <f>(G135/F135)*100</f>
        <v>63.68145454545454</v>
      </c>
    </row>
    <row r="136" spans="1:8" ht="54" customHeight="1" thickBot="1">
      <c r="A136" s="13"/>
      <c r="B136" s="23"/>
      <c r="C136" s="24">
        <v>2709</v>
      </c>
      <c r="D136" s="101" t="s">
        <v>227</v>
      </c>
      <c r="E136" s="137">
        <v>0</v>
      </c>
      <c r="F136" s="137">
        <v>27500</v>
      </c>
      <c r="G136" s="165">
        <v>17512.4</v>
      </c>
      <c r="H136" s="193">
        <f>(G136/F136)*100</f>
        <v>63.68145454545455</v>
      </c>
    </row>
    <row r="137" spans="1:8" ht="24.75" customHeight="1" thickBot="1">
      <c r="A137" s="13"/>
      <c r="B137" s="7">
        <v>80197</v>
      </c>
      <c r="C137" s="111"/>
      <c r="D137" s="91" t="s">
        <v>142</v>
      </c>
      <c r="E137" s="135">
        <f>E138</f>
        <v>0</v>
      </c>
      <c r="F137" s="135">
        <f>F138</f>
        <v>0</v>
      </c>
      <c r="G137" s="161">
        <f>G138</f>
        <v>14226.33</v>
      </c>
      <c r="H137" s="190">
        <v>0</v>
      </c>
    </row>
    <row r="138" spans="1:8" ht="30" customHeight="1" thickBot="1">
      <c r="A138" s="13"/>
      <c r="B138" s="23"/>
      <c r="C138" s="110">
        <v>2380</v>
      </c>
      <c r="D138" s="101" t="s">
        <v>193</v>
      </c>
      <c r="E138" s="137">
        <v>0</v>
      </c>
      <c r="F138" s="137">
        <v>0</v>
      </c>
      <c r="G138" s="165">
        <v>14226.33</v>
      </c>
      <c r="H138" s="193">
        <v>0</v>
      </c>
    </row>
    <row r="139" spans="1:8" ht="28.5" customHeight="1" thickBot="1">
      <c r="A139" s="6">
        <v>803</v>
      </c>
      <c r="B139" s="110"/>
      <c r="C139" s="156"/>
      <c r="D139" s="91" t="s">
        <v>122</v>
      </c>
      <c r="E139" s="135">
        <f>E140</f>
        <v>32742</v>
      </c>
      <c r="F139" s="135">
        <f>F140</f>
        <v>32742</v>
      </c>
      <c r="G139" s="161">
        <f>G140</f>
        <v>32742.5</v>
      </c>
      <c r="H139" s="190">
        <f t="shared" si="7"/>
        <v>100.001527090587</v>
      </c>
    </row>
    <row r="140" spans="1:8" ht="23.25" customHeight="1" thickBot="1">
      <c r="A140" s="13"/>
      <c r="B140" s="7">
        <v>80309</v>
      </c>
      <c r="C140" s="110"/>
      <c r="D140" s="91" t="s">
        <v>123</v>
      </c>
      <c r="E140" s="135">
        <f>E141+E142+E143</f>
        <v>32742</v>
      </c>
      <c r="F140" s="135">
        <f>F141+F142+F143</f>
        <v>32742</v>
      </c>
      <c r="G140" s="161">
        <f>G141+G142+G143</f>
        <v>32742.5</v>
      </c>
      <c r="H140" s="190">
        <f t="shared" si="7"/>
        <v>100.001527090587</v>
      </c>
    </row>
    <row r="141" spans="1:8" ht="63.75" customHeight="1" thickBot="1">
      <c r="A141" s="13"/>
      <c r="B141" s="7"/>
      <c r="C141" s="17">
        <v>2888</v>
      </c>
      <c r="D141" s="101" t="s">
        <v>124</v>
      </c>
      <c r="E141" s="137">
        <v>23799</v>
      </c>
      <c r="F141" s="137">
        <v>23799</v>
      </c>
      <c r="G141" s="165">
        <v>23799.25</v>
      </c>
      <c r="H141" s="193">
        <f t="shared" si="7"/>
        <v>100.00105046430522</v>
      </c>
    </row>
    <row r="142" spans="1:8" ht="61.5" customHeight="1" thickBot="1">
      <c r="A142" s="13"/>
      <c r="B142" s="7"/>
      <c r="C142" s="17">
        <v>2889</v>
      </c>
      <c r="D142" s="101" t="s">
        <v>124</v>
      </c>
      <c r="E142" s="137">
        <v>7933</v>
      </c>
      <c r="F142" s="137">
        <v>7933</v>
      </c>
      <c r="G142" s="165">
        <v>7933.25</v>
      </c>
      <c r="H142" s="193">
        <f t="shared" si="7"/>
        <v>100.00315139291567</v>
      </c>
    </row>
    <row r="143" spans="1:8" ht="52.5" customHeight="1" thickBot="1">
      <c r="A143" s="23"/>
      <c r="B143" s="23"/>
      <c r="C143" s="17">
        <v>2339</v>
      </c>
      <c r="D143" s="101" t="s">
        <v>125</v>
      </c>
      <c r="E143" s="137">
        <v>1010</v>
      </c>
      <c r="F143" s="137">
        <v>1010</v>
      </c>
      <c r="G143" s="165">
        <v>1010</v>
      </c>
      <c r="H143" s="193">
        <f t="shared" si="7"/>
        <v>100</v>
      </c>
    </row>
    <row r="144" spans="1:8" ht="27.75" customHeight="1" thickBot="1">
      <c r="A144" s="28">
        <v>851</v>
      </c>
      <c r="B144" s="39"/>
      <c r="C144" s="17"/>
      <c r="D144" s="91" t="s">
        <v>26</v>
      </c>
      <c r="E144" s="135">
        <f>E145+E147</f>
        <v>0</v>
      </c>
      <c r="F144" s="135">
        <f>F145+F147</f>
        <v>58605</v>
      </c>
      <c r="G144" s="161">
        <f>G145+G147</f>
        <v>58605.369999999995</v>
      </c>
      <c r="H144" s="190">
        <f aca="true" t="shared" si="9" ref="H144:H149">(G144/F144)*100</f>
        <v>100.00063134544834</v>
      </c>
    </row>
    <row r="145" spans="1:8" ht="24.75" customHeight="1" thickBot="1">
      <c r="A145" s="13"/>
      <c r="B145" s="108">
        <v>85111</v>
      </c>
      <c r="C145" s="17"/>
      <c r="D145" s="91" t="s">
        <v>96</v>
      </c>
      <c r="E145" s="135">
        <f>E146</f>
        <v>0</v>
      </c>
      <c r="F145" s="135">
        <f>F146</f>
        <v>40000</v>
      </c>
      <c r="G145" s="161">
        <f>G146</f>
        <v>40000</v>
      </c>
      <c r="H145" s="190">
        <f t="shared" si="9"/>
        <v>100</v>
      </c>
    </row>
    <row r="146" spans="1:8" ht="57" customHeight="1" thickBot="1">
      <c r="A146" s="13"/>
      <c r="B146" s="23"/>
      <c r="C146" s="17">
        <v>6610</v>
      </c>
      <c r="D146" s="101" t="s">
        <v>226</v>
      </c>
      <c r="E146" s="137">
        <v>0</v>
      </c>
      <c r="F146" s="137">
        <v>40000</v>
      </c>
      <c r="G146" s="165">
        <v>40000</v>
      </c>
      <c r="H146" s="193">
        <f t="shared" si="9"/>
        <v>100</v>
      </c>
    </row>
    <row r="147" spans="1:8" ht="21" customHeight="1" thickBot="1">
      <c r="A147" s="13"/>
      <c r="B147" s="57">
        <v>85149</v>
      </c>
      <c r="C147" s="110"/>
      <c r="D147" s="91" t="s">
        <v>136</v>
      </c>
      <c r="E147" s="135">
        <f>E148+E149</f>
        <v>0</v>
      </c>
      <c r="F147" s="135">
        <f>F148+F149</f>
        <v>18605</v>
      </c>
      <c r="G147" s="161">
        <f>G148+G149</f>
        <v>18605.37</v>
      </c>
      <c r="H147" s="190">
        <f t="shared" si="9"/>
        <v>100.00198871271162</v>
      </c>
    </row>
    <row r="148" spans="1:8" ht="51.75" thickBot="1">
      <c r="A148" s="13"/>
      <c r="B148" s="110"/>
      <c r="C148" s="17">
        <v>2708</v>
      </c>
      <c r="D148" s="129" t="s">
        <v>225</v>
      </c>
      <c r="E148" s="137">
        <v>0</v>
      </c>
      <c r="F148" s="137">
        <v>16416</v>
      </c>
      <c r="G148" s="165">
        <v>16416.5</v>
      </c>
      <c r="H148" s="193">
        <f t="shared" si="9"/>
        <v>100.00304580896686</v>
      </c>
    </row>
    <row r="149" spans="1:8" ht="51.75" thickBot="1">
      <c r="A149" s="13"/>
      <c r="B149" s="124"/>
      <c r="C149" s="110">
        <v>2709</v>
      </c>
      <c r="D149" s="129" t="s">
        <v>225</v>
      </c>
      <c r="E149" s="137">
        <v>0</v>
      </c>
      <c r="F149" s="137">
        <v>2189</v>
      </c>
      <c r="G149" s="165">
        <v>2188.87</v>
      </c>
      <c r="H149" s="193">
        <f t="shared" si="9"/>
        <v>99.99406121516674</v>
      </c>
    </row>
    <row r="150" spans="1:8" ht="19.5" customHeight="1" thickBot="1">
      <c r="A150" s="6">
        <v>852</v>
      </c>
      <c r="B150" s="298"/>
      <c r="C150" s="299"/>
      <c r="D150" s="91" t="s">
        <v>115</v>
      </c>
      <c r="E150" s="135">
        <f>E151+E154+E156+E159</f>
        <v>41442</v>
      </c>
      <c r="F150" s="135">
        <f>F151+F154+F156+F159</f>
        <v>133828</v>
      </c>
      <c r="G150" s="161">
        <f>G151+G154+G156+G159</f>
        <v>131262.61</v>
      </c>
      <c r="H150" s="190">
        <f t="shared" si="7"/>
        <v>98.08306931284932</v>
      </c>
    </row>
    <row r="151" spans="1:8" ht="25.5" customHeight="1" thickBot="1">
      <c r="A151" s="13"/>
      <c r="B151" s="15">
        <v>85201</v>
      </c>
      <c r="C151" s="15"/>
      <c r="D151" s="93" t="s">
        <v>45</v>
      </c>
      <c r="E151" s="36">
        <f>E152+E153</f>
        <v>6895</v>
      </c>
      <c r="F151" s="36">
        <f>F152+F153</f>
        <v>9895</v>
      </c>
      <c r="G151" s="164">
        <f>G152+G153</f>
        <v>7190.02</v>
      </c>
      <c r="H151" s="190">
        <f aca="true" t="shared" si="10" ref="H151:H187">(G151/F151)*100</f>
        <v>72.66316321374433</v>
      </c>
    </row>
    <row r="152" spans="1:8" ht="37.5" customHeight="1" thickBot="1">
      <c r="A152" s="13"/>
      <c r="B152" s="110"/>
      <c r="C152" s="289" t="s">
        <v>224</v>
      </c>
      <c r="D152" s="126" t="s">
        <v>126</v>
      </c>
      <c r="E152" s="147">
        <v>6895</v>
      </c>
      <c r="F152" s="147">
        <v>6895</v>
      </c>
      <c r="G152" s="177">
        <v>4190.02</v>
      </c>
      <c r="H152" s="193">
        <f t="shared" si="10"/>
        <v>60.768963016678754</v>
      </c>
    </row>
    <row r="153" spans="1:8" ht="36.75" customHeight="1" thickBot="1">
      <c r="A153" s="13"/>
      <c r="B153" s="110"/>
      <c r="C153" s="109">
        <v>2910</v>
      </c>
      <c r="D153" s="126" t="s">
        <v>137</v>
      </c>
      <c r="E153" s="147"/>
      <c r="F153" s="147">
        <v>3000</v>
      </c>
      <c r="G153" s="177">
        <v>3000</v>
      </c>
      <c r="H153" s="193">
        <f t="shared" si="10"/>
        <v>100</v>
      </c>
    </row>
    <row r="154" spans="1:8" ht="24" customHeight="1" thickBot="1">
      <c r="A154" s="13"/>
      <c r="B154" s="15">
        <v>85204</v>
      </c>
      <c r="C154" s="15"/>
      <c r="D154" s="93" t="s">
        <v>46</v>
      </c>
      <c r="E154" s="36">
        <f>E155</f>
        <v>34547</v>
      </c>
      <c r="F154" s="35">
        <f>F155</f>
        <v>33098</v>
      </c>
      <c r="G154" s="164">
        <f>G155</f>
        <v>33084.59</v>
      </c>
      <c r="H154" s="190">
        <f t="shared" si="10"/>
        <v>99.95948395673454</v>
      </c>
    </row>
    <row r="155" spans="1:8" ht="53.25" customHeight="1" thickBot="1">
      <c r="A155" s="13"/>
      <c r="B155" s="110"/>
      <c r="C155" s="121">
        <v>2320</v>
      </c>
      <c r="D155" s="126" t="s">
        <v>127</v>
      </c>
      <c r="E155" s="147">
        <v>34547</v>
      </c>
      <c r="F155" s="147">
        <v>33098</v>
      </c>
      <c r="G155" s="177">
        <v>33084.59</v>
      </c>
      <c r="H155" s="193">
        <f t="shared" si="10"/>
        <v>99.95948395673454</v>
      </c>
    </row>
    <row r="156" spans="1:8" ht="28.5" customHeight="1" thickBot="1">
      <c r="A156" s="13"/>
      <c r="B156" s="108">
        <v>85218</v>
      </c>
      <c r="C156" s="121"/>
      <c r="D156" s="95" t="s">
        <v>214</v>
      </c>
      <c r="E156" s="136">
        <f>E157+E158</f>
        <v>0</v>
      </c>
      <c r="F156" s="136">
        <f>F157+F158</f>
        <v>3000</v>
      </c>
      <c r="G156" s="162">
        <f>G157+G158</f>
        <v>3153</v>
      </c>
      <c r="H156" s="190">
        <f t="shared" si="10"/>
        <v>105.1</v>
      </c>
    </row>
    <row r="157" spans="1:8" ht="28.5" customHeight="1" thickBot="1">
      <c r="A157" s="13"/>
      <c r="B157" s="110"/>
      <c r="C157" s="121">
        <v>2130</v>
      </c>
      <c r="D157" s="101" t="s">
        <v>223</v>
      </c>
      <c r="E157" s="147">
        <v>0</v>
      </c>
      <c r="F157" s="147">
        <v>3000</v>
      </c>
      <c r="G157" s="177">
        <v>3000</v>
      </c>
      <c r="H157" s="193">
        <f t="shared" si="10"/>
        <v>100</v>
      </c>
    </row>
    <row r="158" spans="1:8" ht="22.5" customHeight="1" thickBot="1">
      <c r="A158" s="13"/>
      <c r="B158" s="110"/>
      <c r="C158" s="289" t="s">
        <v>128</v>
      </c>
      <c r="D158" s="101" t="s">
        <v>31</v>
      </c>
      <c r="E158" s="147">
        <v>0</v>
      </c>
      <c r="F158" s="147">
        <v>0</v>
      </c>
      <c r="G158" s="177">
        <v>153</v>
      </c>
      <c r="H158" s="193">
        <v>0</v>
      </c>
    </row>
    <row r="159" spans="1:8" ht="26.25" customHeight="1" thickBot="1">
      <c r="A159" s="13"/>
      <c r="B159" s="108">
        <v>85295</v>
      </c>
      <c r="C159" s="121"/>
      <c r="D159" s="95" t="s">
        <v>44</v>
      </c>
      <c r="E159" s="136">
        <f>E160</f>
        <v>0</v>
      </c>
      <c r="F159" s="136">
        <f>F160</f>
        <v>87835</v>
      </c>
      <c r="G159" s="162">
        <f>G160</f>
        <v>87835</v>
      </c>
      <c r="H159" s="190">
        <f t="shared" si="10"/>
        <v>100</v>
      </c>
    </row>
    <row r="160" spans="1:8" ht="49.5" customHeight="1" thickBot="1">
      <c r="A160" s="23"/>
      <c r="B160" s="17"/>
      <c r="C160" s="70">
        <v>2310</v>
      </c>
      <c r="D160" s="101" t="s">
        <v>54</v>
      </c>
      <c r="E160" s="137">
        <v>0</v>
      </c>
      <c r="F160" s="137">
        <v>87835</v>
      </c>
      <c r="G160" s="185">
        <v>87835</v>
      </c>
      <c r="H160" s="193">
        <f t="shared" si="10"/>
        <v>100</v>
      </c>
    </row>
    <row r="161" spans="1:8" ht="27" customHeight="1" thickBot="1">
      <c r="A161" s="28">
        <v>853</v>
      </c>
      <c r="B161" s="24"/>
      <c r="C161" s="43"/>
      <c r="D161" s="93" t="s">
        <v>79</v>
      </c>
      <c r="E161" s="36">
        <f>E162+E164+E166</f>
        <v>292150</v>
      </c>
      <c r="F161" s="35">
        <f>F162+F164+F166</f>
        <v>315553</v>
      </c>
      <c r="G161" s="164">
        <f>G162+G164+G166</f>
        <v>319692.95</v>
      </c>
      <c r="H161" s="190">
        <f t="shared" si="10"/>
        <v>101.31196661099719</v>
      </c>
    </row>
    <row r="162" spans="1:8" ht="28.5" customHeight="1" thickBot="1">
      <c r="A162" s="28"/>
      <c r="B162" s="108">
        <v>85311</v>
      </c>
      <c r="C162" s="121"/>
      <c r="D162" s="95" t="s">
        <v>182</v>
      </c>
      <c r="E162" s="136">
        <f>E163</f>
        <v>0</v>
      </c>
      <c r="F162" s="141">
        <f>F163</f>
        <v>5431</v>
      </c>
      <c r="G162" s="162">
        <f>G163</f>
        <v>5431</v>
      </c>
      <c r="H162" s="190">
        <f t="shared" si="10"/>
        <v>100</v>
      </c>
    </row>
    <row r="163" spans="1:8" ht="40.5" customHeight="1" thickBot="1">
      <c r="A163" s="28"/>
      <c r="B163" s="24"/>
      <c r="C163" s="43">
        <v>2710</v>
      </c>
      <c r="D163" s="105" t="s">
        <v>222</v>
      </c>
      <c r="E163" s="140">
        <v>0</v>
      </c>
      <c r="F163" s="146">
        <v>5431</v>
      </c>
      <c r="G163" s="172">
        <v>5431</v>
      </c>
      <c r="H163" s="193">
        <f t="shared" si="10"/>
        <v>100</v>
      </c>
    </row>
    <row r="164" spans="1:8" ht="31.5" customHeight="1" thickBot="1">
      <c r="A164" s="13"/>
      <c r="B164" s="26">
        <v>85324</v>
      </c>
      <c r="C164" s="26"/>
      <c r="D164" s="96" t="s">
        <v>47</v>
      </c>
      <c r="E164" s="155">
        <f>E165</f>
        <v>30000</v>
      </c>
      <c r="F164" s="150">
        <f>F165</f>
        <v>44000</v>
      </c>
      <c r="G164" s="179">
        <f>G165</f>
        <v>44125</v>
      </c>
      <c r="H164" s="190">
        <f t="shared" si="10"/>
        <v>100.28409090909092</v>
      </c>
    </row>
    <row r="165" spans="1:8" ht="24.75" customHeight="1" thickBot="1">
      <c r="A165" s="13"/>
      <c r="B165" s="110"/>
      <c r="C165" s="121" t="s">
        <v>128</v>
      </c>
      <c r="D165" s="126" t="s">
        <v>31</v>
      </c>
      <c r="E165" s="149">
        <v>30000</v>
      </c>
      <c r="F165" s="147">
        <v>44000</v>
      </c>
      <c r="G165" s="177">
        <v>44125</v>
      </c>
      <c r="H165" s="193">
        <f t="shared" si="10"/>
        <v>100.28409090909092</v>
      </c>
    </row>
    <row r="166" spans="1:8" ht="27" customHeight="1" thickBot="1">
      <c r="A166" s="13"/>
      <c r="B166" s="112">
        <v>85333</v>
      </c>
      <c r="C166" s="108"/>
      <c r="D166" s="94" t="s">
        <v>213</v>
      </c>
      <c r="E166" s="136">
        <f>E167+E168+E169+E170+E171</f>
        <v>262150</v>
      </c>
      <c r="F166" s="136">
        <f>F167+F168+F169+F170+F171</f>
        <v>266122</v>
      </c>
      <c r="G166" s="162">
        <f>G167+G168+G169+G170+G171</f>
        <v>270136.95</v>
      </c>
      <c r="H166" s="190">
        <f t="shared" si="10"/>
        <v>101.5086877447186</v>
      </c>
    </row>
    <row r="167" spans="1:8" ht="22.5" customHeight="1" thickBot="1">
      <c r="A167" s="13"/>
      <c r="B167" s="112"/>
      <c r="C167" s="287" t="s">
        <v>128</v>
      </c>
      <c r="D167" s="126" t="s">
        <v>31</v>
      </c>
      <c r="E167" s="147">
        <v>0</v>
      </c>
      <c r="F167" s="147">
        <v>0</v>
      </c>
      <c r="G167" s="177">
        <v>314</v>
      </c>
      <c r="H167" s="193">
        <v>0</v>
      </c>
    </row>
    <row r="168" spans="1:8" ht="52.5" customHeight="1" thickBot="1">
      <c r="A168" s="13"/>
      <c r="B168" s="75"/>
      <c r="C168" s="13">
        <v>2690</v>
      </c>
      <c r="D168" s="99" t="s">
        <v>129</v>
      </c>
      <c r="E168" s="140">
        <v>166500</v>
      </c>
      <c r="F168" s="140">
        <v>176700</v>
      </c>
      <c r="G168" s="172">
        <v>176700</v>
      </c>
      <c r="H168" s="193">
        <f t="shared" si="10"/>
        <v>100</v>
      </c>
    </row>
    <row r="169" spans="1:8" ht="53.25" customHeight="1" thickBot="1">
      <c r="A169" s="13"/>
      <c r="B169" s="112"/>
      <c r="C169" s="110">
        <v>2708</v>
      </c>
      <c r="D169" s="126" t="s">
        <v>220</v>
      </c>
      <c r="E169" s="147">
        <v>27295</v>
      </c>
      <c r="F169" s="147">
        <v>14723</v>
      </c>
      <c r="G169" s="177">
        <v>18396.34</v>
      </c>
      <c r="H169" s="193">
        <f t="shared" si="10"/>
        <v>124.94967058344089</v>
      </c>
    </row>
    <row r="170" spans="1:8" ht="52.5" customHeight="1" thickBot="1">
      <c r="A170" s="13"/>
      <c r="B170" s="112"/>
      <c r="C170" s="110">
        <v>2338</v>
      </c>
      <c r="D170" s="101" t="s">
        <v>125</v>
      </c>
      <c r="E170" s="147">
        <v>53707</v>
      </c>
      <c r="F170" s="147">
        <v>58691</v>
      </c>
      <c r="G170" s="177">
        <v>58712.69</v>
      </c>
      <c r="H170" s="193">
        <f t="shared" si="10"/>
        <v>100.03695626245931</v>
      </c>
    </row>
    <row r="171" spans="1:8" ht="50.25" customHeight="1" thickBot="1">
      <c r="A171" s="13"/>
      <c r="B171" s="87"/>
      <c r="C171" s="47">
        <v>2339</v>
      </c>
      <c r="D171" s="101" t="s">
        <v>125</v>
      </c>
      <c r="E171" s="146">
        <v>14648</v>
      </c>
      <c r="F171" s="146">
        <v>16008</v>
      </c>
      <c r="G171" s="172">
        <v>16013.92</v>
      </c>
      <c r="H171" s="193">
        <f t="shared" si="10"/>
        <v>100.03698150924538</v>
      </c>
    </row>
    <row r="172" spans="1:8" ht="27.75" customHeight="1" thickBot="1">
      <c r="A172" s="6">
        <v>854</v>
      </c>
      <c r="B172" s="314"/>
      <c r="C172" s="315"/>
      <c r="D172" s="96" t="s">
        <v>48</v>
      </c>
      <c r="E172" s="150">
        <f>E173+E176+E179+E181</f>
        <v>177013</v>
      </c>
      <c r="F172" s="150">
        <f>F173+F176+F179+F181</f>
        <v>690484</v>
      </c>
      <c r="G172" s="176">
        <f>G173+G176+G179+G181</f>
        <v>685037.05</v>
      </c>
      <c r="H172" s="190">
        <f t="shared" si="10"/>
        <v>99.21114030158556</v>
      </c>
    </row>
    <row r="173" spans="1:8" ht="21.75" customHeight="1" thickBot="1">
      <c r="A173" s="28"/>
      <c r="B173" s="6">
        <v>85403</v>
      </c>
      <c r="C173" s="131"/>
      <c r="D173" s="96" t="s">
        <v>99</v>
      </c>
      <c r="E173" s="150">
        <f>E174+E175</f>
        <v>0</v>
      </c>
      <c r="F173" s="150">
        <f>F174+F175</f>
        <v>356037</v>
      </c>
      <c r="G173" s="176">
        <f>G174+G175</f>
        <v>353596.94</v>
      </c>
      <c r="H173" s="190">
        <f t="shared" si="10"/>
        <v>99.31466111668169</v>
      </c>
    </row>
    <row r="174" spans="1:8" ht="37.5" customHeight="1" thickBot="1">
      <c r="A174" s="28"/>
      <c r="B174" s="6"/>
      <c r="C174" s="131">
        <v>2440</v>
      </c>
      <c r="D174" s="105" t="s">
        <v>221</v>
      </c>
      <c r="E174" s="148">
        <v>0</v>
      </c>
      <c r="F174" s="148">
        <v>256037</v>
      </c>
      <c r="G174" s="182">
        <v>256036.94</v>
      </c>
      <c r="H174" s="193">
        <f t="shared" si="10"/>
        <v>99.99997656588697</v>
      </c>
    </row>
    <row r="175" spans="1:8" ht="53.25" customHeight="1" thickBot="1">
      <c r="A175" s="28"/>
      <c r="B175" s="6"/>
      <c r="C175" s="131">
        <v>6260</v>
      </c>
      <c r="D175" s="129" t="s">
        <v>132</v>
      </c>
      <c r="E175" s="148">
        <v>0</v>
      </c>
      <c r="F175" s="148">
        <v>100000</v>
      </c>
      <c r="G175" s="182">
        <v>97560</v>
      </c>
      <c r="H175" s="193">
        <f t="shared" si="10"/>
        <v>97.56</v>
      </c>
    </row>
    <row r="176" spans="1:8" ht="25.5" customHeight="1" thickBot="1">
      <c r="A176" s="28"/>
      <c r="B176" s="108">
        <v>85406</v>
      </c>
      <c r="C176" s="131"/>
      <c r="D176" s="94" t="s">
        <v>138</v>
      </c>
      <c r="E176" s="150">
        <f>E177+E178</f>
        <v>0</v>
      </c>
      <c r="F176" s="150">
        <f>F177+F178</f>
        <v>13742</v>
      </c>
      <c r="G176" s="176">
        <f>G177+G178</f>
        <v>13741.32</v>
      </c>
      <c r="H176" s="190">
        <f t="shared" si="10"/>
        <v>99.99505166642409</v>
      </c>
    </row>
    <row r="177" spans="1:8" ht="17.25" customHeight="1" thickBot="1">
      <c r="A177" s="28"/>
      <c r="B177" s="6"/>
      <c r="C177" s="288" t="s">
        <v>128</v>
      </c>
      <c r="D177" s="129" t="s">
        <v>31</v>
      </c>
      <c r="E177" s="148">
        <v>0</v>
      </c>
      <c r="F177" s="148">
        <v>2712</v>
      </c>
      <c r="G177" s="182">
        <v>2712.48</v>
      </c>
      <c r="H177" s="193">
        <f t="shared" si="10"/>
        <v>100.01769911504425</v>
      </c>
    </row>
    <row r="178" spans="1:8" ht="31.5" customHeight="1" thickBot="1">
      <c r="A178" s="28"/>
      <c r="B178" s="108"/>
      <c r="C178" s="131">
        <v>2130</v>
      </c>
      <c r="D178" s="101" t="s">
        <v>28</v>
      </c>
      <c r="E178" s="148">
        <v>0</v>
      </c>
      <c r="F178" s="148">
        <v>11030</v>
      </c>
      <c r="G178" s="182">
        <v>11028.84</v>
      </c>
      <c r="H178" s="193">
        <f t="shared" si="10"/>
        <v>99.9894832275612</v>
      </c>
    </row>
    <row r="179" spans="1:8" ht="21.75" customHeight="1" thickBot="1">
      <c r="A179" s="28"/>
      <c r="B179" s="108">
        <v>85410</v>
      </c>
      <c r="C179" s="131"/>
      <c r="D179" s="91" t="s">
        <v>100</v>
      </c>
      <c r="E179" s="150">
        <f>E180</f>
        <v>0</v>
      </c>
      <c r="F179" s="150">
        <f>F180</f>
        <v>0</v>
      </c>
      <c r="G179" s="176">
        <f>G180</f>
        <v>609.54</v>
      </c>
      <c r="H179" s="190">
        <v>0</v>
      </c>
    </row>
    <row r="180" spans="1:8" ht="24.75" customHeight="1" thickBot="1">
      <c r="A180" s="28"/>
      <c r="B180" s="108"/>
      <c r="C180" s="288" t="s">
        <v>128</v>
      </c>
      <c r="D180" s="101" t="s">
        <v>31</v>
      </c>
      <c r="E180" s="148">
        <v>0</v>
      </c>
      <c r="F180" s="148">
        <v>0</v>
      </c>
      <c r="G180" s="182">
        <v>609.54</v>
      </c>
      <c r="H180" s="193">
        <v>0</v>
      </c>
    </row>
    <row r="181" spans="1:8" ht="20.25" customHeight="1" thickBot="1">
      <c r="A181" s="13"/>
      <c r="B181" s="108">
        <v>85415</v>
      </c>
      <c r="C181" s="106"/>
      <c r="D181" s="94" t="s">
        <v>49</v>
      </c>
      <c r="E181" s="141">
        <f>E182+E183+E184</f>
        <v>177013</v>
      </c>
      <c r="F181" s="136">
        <f>F182+F183+F184</f>
        <v>320705</v>
      </c>
      <c r="G181" s="162">
        <f>G182+G183+G184</f>
        <v>317089.25</v>
      </c>
      <c r="H181" s="190">
        <f t="shared" si="10"/>
        <v>98.8725620118177</v>
      </c>
    </row>
    <row r="182" spans="1:8" ht="29.25" customHeight="1" thickBot="1">
      <c r="A182" s="13"/>
      <c r="B182" s="15"/>
      <c r="C182" s="110">
        <v>2130</v>
      </c>
      <c r="D182" s="129" t="s">
        <v>28</v>
      </c>
      <c r="E182" s="146">
        <v>35600</v>
      </c>
      <c r="F182" s="140">
        <v>179292</v>
      </c>
      <c r="G182" s="172">
        <v>175675.85</v>
      </c>
      <c r="H182" s="193">
        <f t="shared" si="10"/>
        <v>97.98309461660308</v>
      </c>
    </row>
    <row r="183" spans="1:8" ht="63" customHeight="1" thickBot="1">
      <c r="A183" s="13"/>
      <c r="B183" s="108"/>
      <c r="C183" s="109">
        <v>2888</v>
      </c>
      <c r="D183" s="101" t="s">
        <v>124</v>
      </c>
      <c r="E183" s="153">
        <v>96231</v>
      </c>
      <c r="F183" s="147">
        <v>96231</v>
      </c>
      <c r="G183" s="177">
        <v>96231.37</v>
      </c>
      <c r="H183" s="193">
        <f t="shared" si="10"/>
        <v>100.00038449148403</v>
      </c>
    </row>
    <row r="184" spans="1:8" ht="64.5" customHeight="1" thickBot="1">
      <c r="A184" s="23"/>
      <c r="B184" s="24"/>
      <c r="C184" s="110">
        <v>2889</v>
      </c>
      <c r="D184" s="101" t="s">
        <v>124</v>
      </c>
      <c r="E184" s="146">
        <v>45182</v>
      </c>
      <c r="F184" s="140">
        <v>45182</v>
      </c>
      <c r="G184" s="172">
        <v>45182.03</v>
      </c>
      <c r="H184" s="193">
        <f t="shared" si="10"/>
        <v>100.00006639812314</v>
      </c>
    </row>
    <row r="185" spans="1:8" ht="24" customHeight="1" thickBot="1">
      <c r="A185" s="28">
        <v>900</v>
      </c>
      <c r="B185" s="124"/>
      <c r="C185" s="109"/>
      <c r="D185" s="93" t="s">
        <v>116</v>
      </c>
      <c r="E185" s="120">
        <f aca="true" t="shared" si="11" ref="E185:G186">E186</f>
        <v>0</v>
      </c>
      <c r="F185" s="145">
        <f t="shared" si="11"/>
        <v>10000</v>
      </c>
      <c r="G185" s="180">
        <f t="shared" si="11"/>
        <v>9997.84</v>
      </c>
      <c r="H185" s="190">
        <f t="shared" si="10"/>
        <v>99.9784</v>
      </c>
    </row>
    <row r="186" spans="1:8" ht="39" customHeight="1" thickBot="1">
      <c r="A186" s="24"/>
      <c r="B186" s="6">
        <v>90095</v>
      </c>
      <c r="C186" s="110"/>
      <c r="D186" s="94" t="s">
        <v>44</v>
      </c>
      <c r="E186" s="135">
        <f t="shared" si="11"/>
        <v>0</v>
      </c>
      <c r="F186" s="135">
        <f t="shared" si="11"/>
        <v>10000</v>
      </c>
      <c r="G186" s="186">
        <f t="shared" si="11"/>
        <v>9997.84</v>
      </c>
      <c r="H186" s="190">
        <f t="shared" si="10"/>
        <v>99.9784</v>
      </c>
    </row>
    <row r="187" spans="1:8" ht="39" customHeight="1" thickBot="1">
      <c r="A187" s="17"/>
      <c r="B187" s="110"/>
      <c r="C187" s="110">
        <v>2440</v>
      </c>
      <c r="D187" s="105" t="s">
        <v>221</v>
      </c>
      <c r="E187" s="137">
        <v>0</v>
      </c>
      <c r="F187" s="137">
        <v>10000</v>
      </c>
      <c r="G187" s="185">
        <v>9997.84</v>
      </c>
      <c r="H187" s="193">
        <f t="shared" si="10"/>
        <v>99.9784</v>
      </c>
    </row>
    <row r="188" spans="1:8" ht="26.25" customHeight="1" thickBot="1">
      <c r="A188" s="26">
        <v>921</v>
      </c>
      <c r="B188" s="124"/>
      <c r="C188" s="156"/>
      <c r="D188" s="96" t="s">
        <v>103</v>
      </c>
      <c r="E188" s="135">
        <f>E189</f>
        <v>0</v>
      </c>
      <c r="F188" s="135">
        <f>F189</f>
        <v>25203</v>
      </c>
      <c r="G188" s="186">
        <f>G189</f>
        <v>25203.61</v>
      </c>
      <c r="H188" s="190">
        <f aca="true" t="shared" si="12" ref="H188:H195">(G188/F188)*100</f>
        <v>100.0024203467841</v>
      </c>
    </row>
    <row r="189" spans="1:8" ht="25.5" customHeight="1" thickBot="1">
      <c r="A189" s="24"/>
      <c r="B189" s="6">
        <v>92195</v>
      </c>
      <c r="C189" s="111"/>
      <c r="D189" s="96" t="s">
        <v>44</v>
      </c>
      <c r="E189" s="135">
        <f>E190+E191</f>
        <v>0</v>
      </c>
      <c r="F189" s="135">
        <f>F190+F191</f>
        <v>25203</v>
      </c>
      <c r="G189" s="186">
        <f>G190+G191</f>
        <v>25203.61</v>
      </c>
      <c r="H189" s="190">
        <f t="shared" si="12"/>
        <v>100.0024203467841</v>
      </c>
    </row>
    <row r="190" spans="1:8" ht="51.75" customHeight="1" thickBot="1">
      <c r="A190" s="24"/>
      <c r="B190" s="110"/>
      <c r="C190" s="110">
        <v>2708</v>
      </c>
      <c r="D190" s="126" t="s">
        <v>220</v>
      </c>
      <c r="E190" s="137">
        <v>0</v>
      </c>
      <c r="F190" s="137">
        <v>22238</v>
      </c>
      <c r="G190" s="185">
        <v>22238.48</v>
      </c>
      <c r="H190" s="193">
        <f t="shared" si="12"/>
        <v>100.00215846748807</v>
      </c>
    </row>
    <row r="191" spans="1:8" ht="52.5" customHeight="1" thickBot="1">
      <c r="A191" s="17"/>
      <c r="B191" s="110"/>
      <c r="C191" s="156">
        <v>2709</v>
      </c>
      <c r="D191" s="126" t="s">
        <v>220</v>
      </c>
      <c r="E191" s="137">
        <v>0</v>
      </c>
      <c r="F191" s="137">
        <v>2965</v>
      </c>
      <c r="G191" s="185">
        <v>2965.13</v>
      </c>
      <c r="H191" s="193">
        <f t="shared" si="12"/>
        <v>100.00438448566611</v>
      </c>
    </row>
    <row r="192" spans="1:8" ht="18.75" customHeight="1" thickBot="1">
      <c r="A192" s="26">
        <v>926</v>
      </c>
      <c r="B192" s="158"/>
      <c r="C192" s="109"/>
      <c r="D192" s="96" t="s">
        <v>101</v>
      </c>
      <c r="E192" s="135">
        <f aca="true" t="shared" si="13" ref="E192:G193">E193</f>
        <v>0</v>
      </c>
      <c r="F192" s="135">
        <f t="shared" si="13"/>
        <v>250</v>
      </c>
      <c r="G192" s="186">
        <f t="shared" si="13"/>
        <v>249.87</v>
      </c>
      <c r="H192" s="190">
        <f t="shared" si="12"/>
        <v>99.94800000000001</v>
      </c>
    </row>
    <row r="193" spans="1:8" ht="19.5" customHeight="1" thickBot="1">
      <c r="A193" s="24"/>
      <c r="B193" s="6">
        <v>92605</v>
      </c>
      <c r="C193" s="156"/>
      <c r="D193" s="96" t="s">
        <v>102</v>
      </c>
      <c r="E193" s="135">
        <f t="shared" si="13"/>
        <v>0</v>
      </c>
      <c r="F193" s="135">
        <f t="shared" si="13"/>
        <v>250</v>
      </c>
      <c r="G193" s="186">
        <f t="shared" si="13"/>
        <v>249.87</v>
      </c>
      <c r="H193" s="190">
        <f t="shared" si="12"/>
        <v>99.94800000000001</v>
      </c>
    </row>
    <row r="194" spans="1:8" ht="37.5" customHeight="1" thickBot="1">
      <c r="A194" s="17"/>
      <c r="B194" s="110"/>
      <c r="C194" s="156">
        <v>2910</v>
      </c>
      <c r="D194" s="157" t="s">
        <v>137</v>
      </c>
      <c r="E194" s="137">
        <v>0</v>
      </c>
      <c r="F194" s="137">
        <v>250</v>
      </c>
      <c r="G194" s="185">
        <v>249.87</v>
      </c>
      <c r="H194" s="193">
        <f t="shared" si="12"/>
        <v>99.94800000000001</v>
      </c>
    </row>
    <row r="195" spans="1:8" ht="13.5" thickBot="1">
      <c r="A195" s="113"/>
      <c r="B195" s="113"/>
      <c r="C195" s="113"/>
      <c r="D195" s="114" t="s">
        <v>50</v>
      </c>
      <c r="E195" s="135">
        <f>E15+E58</f>
        <v>40362502</v>
      </c>
      <c r="F195" s="135">
        <f>F58+F15</f>
        <v>41257088</v>
      </c>
      <c r="G195" s="186">
        <f>G58+G15</f>
        <v>42159057.69</v>
      </c>
      <c r="H195" s="190">
        <f t="shared" si="12"/>
        <v>102.1862175294582</v>
      </c>
    </row>
    <row r="196" ht="12.75">
      <c r="D196" s="29"/>
    </row>
  </sheetData>
  <mergeCells count="25">
    <mergeCell ref="B109:C109"/>
    <mergeCell ref="B120:C120"/>
    <mergeCell ref="B150:C150"/>
    <mergeCell ref="B172:C172"/>
    <mergeCell ref="B64:C64"/>
    <mergeCell ref="B76:C76"/>
    <mergeCell ref="B86:C86"/>
    <mergeCell ref="B102:C102"/>
    <mergeCell ref="B50:C50"/>
    <mergeCell ref="B53:C53"/>
    <mergeCell ref="B59:C59"/>
    <mergeCell ref="A58:D58"/>
    <mergeCell ref="B21:C21"/>
    <mergeCell ref="B25:C25"/>
    <mergeCell ref="B33:C33"/>
    <mergeCell ref="B41:C41"/>
    <mergeCell ref="B16:C16"/>
    <mergeCell ref="F12:F13"/>
    <mergeCell ref="G12:G13"/>
    <mergeCell ref="H12:H13"/>
    <mergeCell ref="A15:D15"/>
    <mergeCell ref="A12:A13"/>
    <mergeCell ref="B12:B13"/>
    <mergeCell ref="C12:C13"/>
    <mergeCell ref="D12:D13"/>
  </mergeCells>
  <printOptions gridLines="1"/>
  <pageMargins left="0.7874015748031497" right="0.7874015748031497" top="0.69" bottom="0.984251968503937" header="0.3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7"/>
  <sheetViews>
    <sheetView tabSelected="1" workbookViewId="0" topLeftCell="A172">
      <selection activeCell="D144" sqref="D144"/>
    </sheetView>
  </sheetViews>
  <sheetFormatPr defaultColWidth="9.140625" defaultRowHeight="12.75"/>
  <cols>
    <col min="1" max="1" width="7.28125" style="0" customWidth="1"/>
    <col min="2" max="2" width="11.140625" style="0" customWidth="1"/>
    <col min="3" max="3" width="9.421875" style="85" customWidth="1"/>
    <col min="4" max="4" width="45.421875" style="85" customWidth="1"/>
    <col min="5" max="5" width="15.8515625" style="0" customWidth="1"/>
    <col min="6" max="6" width="18.8515625" style="0" customWidth="1"/>
    <col min="7" max="7" width="15.140625" style="0" customWidth="1"/>
    <col min="8" max="8" width="8.140625" style="0" customWidth="1"/>
  </cols>
  <sheetData>
    <row r="1" spans="1:8" ht="12.75">
      <c r="A1" s="283"/>
      <c r="B1" s="283"/>
      <c r="C1" s="284"/>
      <c r="D1" s="284"/>
      <c r="E1" s="285" t="s">
        <v>60</v>
      </c>
      <c r="F1" s="283"/>
      <c r="G1" s="283"/>
      <c r="H1" s="283"/>
    </row>
    <row r="2" spans="1:8" ht="12.75">
      <c r="A2" s="283"/>
      <c r="B2" s="283"/>
      <c r="C2" s="284"/>
      <c r="D2" s="284"/>
      <c r="E2" s="285" t="s">
        <v>243</v>
      </c>
      <c r="F2" s="283"/>
      <c r="G2" s="283"/>
      <c r="H2" s="283"/>
    </row>
    <row r="3" spans="1:8" ht="12.75">
      <c r="A3" s="283"/>
      <c r="B3" s="283"/>
      <c r="C3" s="284"/>
      <c r="D3" s="284"/>
      <c r="E3" s="286" t="s">
        <v>52</v>
      </c>
      <c r="F3" s="283"/>
      <c r="G3" s="283"/>
      <c r="H3" s="283"/>
    </row>
    <row r="4" spans="1:8" ht="12.75">
      <c r="A4" s="283"/>
      <c r="B4" s="283"/>
      <c r="C4" s="284"/>
      <c r="D4" s="284"/>
      <c r="E4" s="286" t="s">
        <v>244</v>
      </c>
      <c r="F4" s="283"/>
      <c r="G4" s="283"/>
      <c r="H4" s="283"/>
    </row>
    <row r="5" spans="1:8" ht="12.75">
      <c r="A5" s="283"/>
      <c r="B5" s="283"/>
      <c r="C5" s="284"/>
      <c r="D5" s="284"/>
      <c r="E5" s="286" t="s">
        <v>245</v>
      </c>
      <c r="F5" s="283"/>
      <c r="G5" s="283"/>
      <c r="H5" s="283"/>
    </row>
    <row r="6" spans="1:8" ht="12.75">
      <c r="A6" s="283"/>
      <c r="B6" s="283"/>
      <c r="C6" s="284"/>
      <c r="D6" s="284"/>
      <c r="E6" s="286" t="s">
        <v>195</v>
      </c>
      <c r="F6" s="283"/>
      <c r="G6" s="283"/>
      <c r="H6" s="283"/>
    </row>
    <row r="7" spans="1:8" ht="12.75">
      <c r="A7" s="283"/>
      <c r="B7" s="283"/>
      <c r="C7" s="284"/>
      <c r="D7" s="284"/>
      <c r="E7" s="286"/>
      <c r="F7" s="283"/>
      <c r="G7" s="283"/>
      <c r="H7" s="283"/>
    </row>
    <row r="8" spans="1:8" ht="12.75">
      <c r="A8" s="283"/>
      <c r="B8" s="283"/>
      <c r="C8" s="284"/>
      <c r="D8" s="284"/>
      <c r="E8" s="286"/>
      <c r="F8" s="283"/>
      <c r="G8" s="283"/>
      <c r="H8" s="283"/>
    </row>
    <row r="9" spans="1:8" ht="15.75">
      <c r="A9" s="283"/>
      <c r="B9" s="318" t="s">
        <v>194</v>
      </c>
      <c r="C9" s="319"/>
      <c r="D9" s="319"/>
      <c r="E9" s="319"/>
      <c r="F9" s="319"/>
      <c r="G9" s="281"/>
      <c r="H9" s="283"/>
    </row>
    <row r="10" spans="1:8" ht="13.5" thickBot="1">
      <c r="A10" s="1"/>
      <c r="B10" s="1"/>
      <c r="C10" s="2"/>
      <c r="D10" s="2"/>
      <c r="E10" s="1"/>
      <c r="F10" s="1"/>
      <c r="G10" s="1"/>
      <c r="H10" s="1"/>
    </row>
    <row r="11" spans="1:8" ht="15.75" customHeight="1">
      <c r="A11" s="305" t="s">
        <v>0</v>
      </c>
      <c r="B11" s="305" t="s">
        <v>1</v>
      </c>
      <c r="C11" s="305" t="s">
        <v>2</v>
      </c>
      <c r="D11" s="305" t="s">
        <v>3</v>
      </c>
      <c r="E11" s="65" t="s">
        <v>4</v>
      </c>
      <c r="F11" s="300" t="s">
        <v>6</v>
      </c>
      <c r="G11" s="300" t="s">
        <v>7</v>
      </c>
      <c r="H11" s="300" t="s">
        <v>8</v>
      </c>
    </row>
    <row r="12" spans="1:8" ht="29.25" customHeight="1" thickBot="1">
      <c r="A12" s="306"/>
      <c r="B12" s="306"/>
      <c r="C12" s="306"/>
      <c r="D12" s="306"/>
      <c r="E12" s="88" t="s">
        <v>5</v>
      </c>
      <c r="F12" s="301"/>
      <c r="G12" s="301"/>
      <c r="H12" s="301"/>
    </row>
    <row r="13" spans="1:8" ht="15.75" customHeight="1" thickBot="1">
      <c r="A13" s="8">
        <v>1</v>
      </c>
      <c r="B13" s="9">
        <v>2</v>
      </c>
      <c r="C13" s="10">
        <v>3</v>
      </c>
      <c r="D13" s="10">
        <v>4</v>
      </c>
      <c r="E13" s="9">
        <v>5</v>
      </c>
      <c r="F13" s="9">
        <v>6</v>
      </c>
      <c r="G13" s="9">
        <v>7</v>
      </c>
      <c r="H13" s="9">
        <v>8</v>
      </c>
    </row>
    <row r="14" spans="1:8" ht="30" customHeight="1" thickBot="1">
      <c r="A14" s="302" t="s">
        <v>9</v>
      </c>
      <c r="B14" s="303"/>
      <c r="C14" s="303"/>
      <c r="D14" s="304"/>
      <c r="E14" s="211">
        <f>E15+E18+E32+E61+E73+E82+E116+E119</f>
        <v>5143500</v>
      </c>
      <c r="F14" s="212">
        <f>F15+F18+F32+F61+F73+F82+F116+F119</f>
        <v>6088513</v>
      </c>
      <c r="G14" s="212">
        <f>G15+G18+G32+G61+G73+G82+G116+G119</f>
        <v>5792407.5200000005</v>
      </c>
      <c r="H14" s="212">
        <f aca="true" t="shared" si="0" ref="H14:H45">(G14/F14)*100</f>
        <v>95.13665356385049</v>
      </c>
    </row>
    <row r="15" spans="1:8" ht="15.75" customHeight="1" thickBot="1">
      <c r="A15" s="11" t="s">
        <v>55</v>
      </c>
      <c r="B15" s="314"/>
      <c r="C15" s="316"/>
      <c r="D15" s="12" t="s">
        <v>10</v>
      </c>
      <c r="E15" s="212">
        <f aca="true" t="shared" si="1" ref="E15:G16">E16</f>
        <v>70000</v>
      </c>
      <c r="F15" s="212">
        <f t="shared" si="1"/>
        <v>60000</v>
      </c>
      <c r="G15" s="213">
        <f t="shared" si="1"/>
        <v>59748</v>
      </c>
      <c r="H15" s="214">
        <f t="shared" si="0"/>
        <v>99.58</v>
      </c>
    </row>
    <row r="16" spans="1:8" ht="25.5">
      <c r="A16" s="44"/>
      <c r="B16" s="42" t="s">
        <v>56</v>
      </c>
      <c r="C16" s="6"/>
      <c r="D16" s="16" t="s">
        <v>12</v>
      </c>
      <c r="E16" s="214">
        <f t="shared" si="1"/>
        <v>70000</v>
      </c>
      <c r="F16" s="214">
        <f t="shared" si="1"/>
        <v>60000</v>
      </c>
      <c r="G16" s="215">
        <f t="shared" si="1"/>
        <v>59748</v>
      </c>
      <c r="H16" s="216">
        <f t="shared" si="0"/>
        <v>99.58</v>
      </c>
    </row>
    <row r="17" spans="1:8" ht="13.5" thickBot="1">
      <c r="A17" s="44"/>
      <c r="B17" s="86"/>
      <c r="C17" s="31">
        <v>4300</v>
      </c>
      <c r="D17" s="20" t="s">
        <v>61</v>
      </c>
      <c r="E17" s="217">
        <v>70000</v>
      </c>
      <c r="F17" s="220">
        <v>60000</v>
      </c>
      <c r="G17" s="221">
        <v>59748</v>
      </c>
      <c r="H17" s="219">
        <f t="shared" si="0"/>
        <v>99.58</v>
      </c>
    </row>
    <row r="18" spans="1:8" ht="15.75" customHeight="1" thickBot="1">
      <c r="A18" s="6">
        <v>700</v>
      </c>
      <c r="B18" s="298"/>
      <c r="C18" s="299"/>
      <c r="D18" s="22" t="s">
        <v>14</v>
      </c>
      <c r="E18" s="234">
        <f>E19</f>
        <v>120000</v>
      </c>
      <c r="F18" s="212">
        <f>F19</f>
        <v>120000</v>
      </c>
      <c r="G18" s="213">
        <f>G19</f>
        <v>110578.65999999999</v>
      </c>
      <c r="H18" s="234">
        <f t="shared" si="0"/>
        <v>92.14888333333332</v>
      </c>
    </row>
    <row r="19" spans="1:8" ht="15.75" customHeight="1">
      <c r="A19" s="13"/>
      <c r="B19" s="15">
        <v>70005</v>
      </c>
      <c r="C19" s="15"/>
      <c r="D19" s="16" t="s">
        <v>15</v>
      </c>
      <c r="E19" s="214">
        <f>SUM(E20:E31)</f>
        <v>120000</v>
      </c>
      <c r="F19" s="214">
        <f>SUM(F20:F31)</f>
        <v>120000</v>
      </c>
      <c r="G19" s="215">
        <f>SUM(G20:G31)</f>
        <v>110578.65999999999</v>
      </c>
      <c r="H19" s="216">
        <f t="shared" si="0"/>
        <v>92.14888333333332</v>
      </c>
    </row>
    <row r="20" spans="1:8" ht="12.75">
      <c r="A20" s="13"/>
      <c r="B20" s="15"/>
      <c r="C20" s="19">
        <v>4170</v>
      </c>
      <c r="D20" s="20" t="s">
        <v>143</v>
      </c>
      <c r="E20" s="217">
        <v>0</v>
      </c>
      <c r="F20" s="217">
        <v>500</v>
      </c>
      <c r="G20" s="224">
        <v>500</v>
      </c>
      <c r="H20" s="219">
        <f t="shared" si="0"/>
        <v>100</v>
      </c>
    </row>
    <row r="21" spans="1:8" ht="12.75">
      <c r="A21" s="13"/>
      <c r="B21" s="15"/>
      <c r="C21" s="19">
        <v>4210</v>
      </c>
      <c r="D21" s="20" t="s">
        <v>67</v>
      </c>
      <c r="E21" s="217">
        <v>28000</v>
      </c>
      <c r="F21" s="217">
        <v>15307</v>
      </c>
      <c r="G21" s="224">
        <v>15151.48</v>
      </c>
      <c r="H21" s="219">
        <f t="shared" si="0"/>
        <v>98.98399425099628</v>
      </c>
    </row>
    <row r="22" spans="1:8" ht="12.75">
      <c r="A22" s="13"/>
      <c r="B22" s="15"/>
      <c r="C22" s="19">
        <v>4260</v>
      </c>
      <c r="D22" s="20" t="s">
        <v>144</v>
      </c>
      <c r="E22" s="217">
        <v>25000</v>
      </c>
      <c r="F22" s="217">
        <v>3920</v>
      </c>
      <c r="G22" s="224">
        <v>3635.44</v>
      </c>
      <c r="H22" s="219">
        <f t="shared" si="0"/>
        <v>92.74081632653062</v>
      </c>
    </row>
    <row r="23" spans="1:8" ht="12.75">
      <c r="A23" s="13"/>
      <c r="B23" s="15"/>
      <c r="C23" s="19">
        <v>4270</v>
      </c>
      <c r="D23" s="20" t="s">
        <v>74</v>
      </c>
      <c r="E23" s="217">
        <v>0</v>
      </c>
      <c r="F23" s="217">
        <v>1800</v>
      </c>
      <c r="G23" s="224">
        <v>1800</v>
      </c>
      <c r="H23" s="219">
        <f t="shared" si="0"/>
        <v>100</v>
      </c>
    </row>
    <row r="24" spans="1:8" ht="12.75">
      <c r="A24" s="13"/>
      <c r="B24" s="15"/>
      <c r="C24" s="19">
        <v>4300</v>
      </c>
      <c r="D24" s="20" t="s">
        <v>61</v>
      </c>
      <c r="E24" s="217">
        <v>30000</v>
      </c>
      <c r="F24" s="217">
        <v>51477</v>
      </c>
      <c r="G24" s="224">
        <v>51160.34</v>
      </c>
      <c r="H24" s="219">
        <f t="shared" si="0"/>
        <v>99.38485148707188</v>
      </c>
    </row>
    <row r="25" spans="1:8" ht="12.75">
      <c r="A25" s="13"/>
      <c r="B25" s="15"/>
      <c r="C25" s="19">
        <v>4430</v>
      </c>
      <c r="D25" s="20" t="s">
        <v>145</v>
      </c>
      <c r="E25" s="217">
        <v>0</v>
      </c>
      <c r="F25" s="217">
        <v>757</v>
      </c>
      <c r="G25" s="224">
        <v>757</v>
      </c>
      <c r="H25" s="219">
        <f t="shared" si="0"/>
        <v>100</v>
      </c>
    </row>
    <row r="26" spans="1:8" ht="12.75">
      <c r="A26" s="13"/>
      <c r="B26" s="15"/>
      <c r="C26" s="19">
        <v>4480</v>
      </c>
      <c r="D26" s="20" t="s">
        <v>72</v>
      </c>
      <c r="E26" s="217">
        <v>0</v>
      </c>
      <c r="F26" s="217">
        <v>749</v>
      </c>
      <c r="G26" s="224">
        <v>749</v>
      </c>
      <c r="H26" s="219">
        <f t="shared" si="0"/>
        <v>100</v>
      </c>
    </row>
    <row r="27" spans="1:8" ht="12.75">
      <c r="A27" s="13"/>
      <c r="B27" s="15"/>
      <c r="C27" s="19">
        <v>4580</v>
      </c>
      <c r="D27" s="20" t="s">
        <v>33</v>
      </c>
      <c r="E27" s="217">
        <v>0</v>
      </c>
      <c r="F27" s="217">
        <v>14</v>
      </c>
      <c r="G27" s="224">
        <v>13.4</v>
      </c>
      <c r="H27" s="219">
        <f t="shared" si="0"/>
        <v>95.71428571428572</v>
      </c>
    </row>
    <row r="28" spans="1:8" ht="25.5">
      <c r="A28" s="13"/>
      <c r="B28" s="15"/>
      <c r="C28" s="19">
        <v>4590</v>
      </c>
      <c r="D28" s="20" t="s">
        <v>146</v>
      </c>
      <c r="E28" s="217">
        <v>22000</v>
      </c>
      <c r="F28" s="217">
        <v>5476</v>
      </c>
      <c r="G28" s="224">
        <v>4076</v>
      </c>
      <c r="H28" s="219">
        <f t="shared" si="0"/>
        <v>74.43389335281228</v>
      </c>
    </row>
    <row r="29" spans="1:8" ht="25.5">
      <c r="A29" s="13"/>
      <c r="B29" s="15"/>
      <c r="C29" s="19">
        <v>4740</v>
      </c>
      <c r="D29" s="20" t="s">
        <v>147</v>
      </c>
      <c r="E29" s="217">
        <v>10000</v>
      </c>
      <c r="F29" s="217">
        <v>0</v>
      </c>
      <c r="G29" s="224">
        <v>0</v>
      </c>
      <c r="H29" s="219">
        <v>0</v>
      </c>
    </row>
    <row r="30" spans="1:8" ht="25.5">
      <c r="A30" s="13"/>
      <c r="B30" s="15"/>
      <c r="C30" s="19">
        <v>4750</v>
      </c>
      <c r="D30" s="20" t="s">
        <v>148</v>
      </c>
      <c r="E30" s="217">
        <v>5000</v>
      </c>
      <c r="F30" s="217">
        <v>0</v>
      </c>
      <c r="G30" s="224">
        <v>0</v>
      </c>
      <c r="H30" s="219">
        <v>0</v>
      </c>
    </row>
    <row r="31" spans="1:8" ht="13.5" thickBot="1">
      <c r="A31" s="23"/>
      <c r="B31" s="17"/>
      <c r="C31" s="17">
        <v>6050</v>
      </c>
      <c r="D31" s="18" t="s">
        <v>83</v>
      </c>
      <c r="E31" s="230">
        <v>0</v>
      </c>
      <c r="F31" s="230">
        <v>40000</v>
      </c>
      <c r="G31" s="231">
        <v>32736</v>
      </c>
      <c r="H31" s="223">
        <f t="shared" si="0"/>
        <v>81.84</v>
      </c>
    </row>
    <row r="32" spans="1:8" ht="15.75" customHeight="1" thickBot="1">
      <c r="A32" s="6">
        <v>710</v>
      </c>
      <c r="B32" s="298"/>
      <c r="C32" s="317"/>
      <c r="D32" s="25" t="s">
        <v>16</v>
      </c>
      <c r="E32" s="227">
        <f>E33+E35+E37</f>
        <v>405000</v>
      </c>
      <c r="F32" s="227">
        <f>F33+F35+F37</f>
        <v>419090</v>
      </c>
      <c r="G32" s="227">
        <f>G33+G35+G37</f>
        <v>418943.0199999999</v>
      </c>
      <c r="H32" s="228">
        <f t="shared" si="0"/>
        <v>99.96492877424895</v>
      </c>
    </row>
    <row r="33" spans="1:8" ht="15.75" customHeight="1">
      <c r="A33" s="13"/>
      <c r="B33" s="15">
        <v>71013</v>
      </c>
      <c r="C33" s="15"/>
      <c r="D33" s="16" t="s">
        <v>17</v>
      </c>
      <c r="E33" s="214">
        <f>E34</f>
        <v>120000</v>
      </c>
      <c r="F33" s="214">
        <f>F34</f>
        <v>120000</v>
      </c>
      <c r="G33" s="215">
        <f>G34</f>
        <v>119999.99</v>
      </c>
      <c r="H33" s="216">
        <f t="shared" si="0"/>
        <v>99.99999166666666</v>
      </c>
    </row>
    <row r="34" spans="1:8" ht="15" customHeight="1" thickBot="1">
      <c r="A34" s="13"/>
      <c r="B34" s="24"/>
      <c r="C34" s="24">
        <v>4300</v>
      </c>
      <c r="D34" s="21" t="s">
        <v>61</v>
      </c>
      <c r="E34" s="225">
        <v>120000</v>
      </c>
      <c r="F34" s="225">
        <v>120000</v>
      </c>
      <c r="G34" s="226">
        <v>119999.99</v>
      </c>
      <c r="H34" s="219">
        <f t="shared" si="0"/>
        <v>99.99999166666666</v>
      </c>
    </row>
    <row r="35" spans="1:8" ht="15.75" customHeight="1">
      <c r="A35" s="13"/>
      <c r="B35" s="6">
        <v>71014</v>
      </c>
      <c r="C35" s="26"/>
      <c r="D35" s="27" t="s">
        <v>206</v>
      </c>
      <c r="E35" s="228">
        <f>E36</f>
        <v>10000</v>
      </c>
      <c r="F35" s="228">
        <f>F36</f>
        <v>1290</v>
      </c>
      <c r="G35" s="229">
        <f>G36</f>
        <v>1290</v>
      </c>
      <c r="H35" s="216">
        <f t="shared" si="0"/>
        <v>100</v>
      </c>
    </row>
    <row r="36" spans="1:8" ht="15" customHeight="1" thickBot="1">
      <c r="A36" s="13"/>
      <c r="B36" s="23"/>
      <c r="C36" s="17">
        <v>4300</v>
      </c>
      <c r="D36" s="18" t="s">
        <v>61</v>
      </c>
      <c r="E36" s="230">
        <v>10000</v>
      </c>
      <c r="F36" s="230">
        <v>1290</v>
      </c>
      <c r="G36" s="231">
        <v>1290</v>
      </c>
      <c r="H36" s="219">
        <f t="shared" si="0"/>
        <v>100</v>
      </c>
    </row>
    <row r="37" spans="1:8" ht="15.75" customHeight="1">
      <c r="A37" s="13"/>
      <c r="B37" s="26">
        <v>71015</v>
      </c>
      <c r="C37" s="26"/>
      <c r="D37" s="27" t="s">
        <v>19</v>
      </c>
      <c r="E37" s="228">
        <f>SUM(E38:E60)</f>
        <v>275000</v>
      </c>
      <c r="F37" s="228">
        <f>SUM(F38:F60)</f>
        <v>297800</v>
      </c>
      <c r="G37" s="232">
        <f>SUM(G38:G60)</f>
        <v>297653.0299999999</v>
      </c>
      <c r="H37" s="216">
        <f t="shared" si="0"/>
        <v>99.9506480859637</v>
      </c>
    </row>
    <row r="38" spans="1:8" ht="15.75" customHeight="1">
      <c r="A38" s="13"/>
      <c r="B38" s="15"/>
      <c r="C38" s="19">
        <v>4010</v>
      </c>
      <c r="D38" s="20" t="s">
        <v>62</v>
      </c>
      <c r="E38" s="217">
        <v>56600</v>
      </c>
      <c r="F38" s="217">
        <v>58640</v>
      </c>
      <c r="G38" s="218">
        <v>58640</v>
      </c>
      <c r="H38" s="219">
        <f t="shared" si="0"/>
        <v>100</v>
      </c>
    </row>
    <row r="39" spans="1:8" ht="25.5">
      <c r="A39" s="13"/>
      <c r="B39" s="15"/>
      <c r="C39" s="19">
        <v>4020</v>
      </c>
      <c r="D39" s="20" t="s">
        <v>63</v>
      </c>
      <c r="E39" s="217">
        <v>126300</v>
      </c>
      <c r="F39" s="217">
        <v>132200</v>
      </c>
      <c r="G39" s="218">
        <v>132199.2</v>
      </c>
      <c r="H39" s="219">
        <f t="shared" si="0"/>
        <v>99.99939485627837</v>
      </c>
    </row>
    <row r="40" spans="1:8" ht="12.75">
      <c r="A40" s="13"/>
      <c r="B40" s="15"/>
      <c r="C40" s="19">
        <v>4040</v>
      </c>
      <c r="D40" s="20" t="s">
        <v>64</v>
      </c>
      <c r="E40" s="217">
        <v>14000</v>
      </c>
      <c r="F40" s="217">
        <v>13565</v>
      </c>
      <c r="G40" s="218">
        <v>13564.28</v>
      </c>
      <c r="H40" s="219">
        <f t="shared" si="0"/>
        <v>99.99469222263177</v>
      </c>
    </row>
    <row r="41" spans="1:8" ht="12.75">
      <c r="A41" s="13"/>
      <c r="B41" s="15"/>
      <c r="C41" s="19">
        <v>4110</v>
      </c>
      <c r="D41" s="20" t="s">
        <v>65</v>
      </c>
      <c r="E41" s="217">
        <v>30500</v>
      </c>
      <c r="F41" s="217">
        <v>35288</v>
      </c>
      <c r="G41" s="218">
        <v>35287.81</v>
      </c>
      <c r="H41" s="219">
        <f t="shared" si="0"/>
        <v>99.99946157333937</v>
      </c>
    </row>
    <row r="42" spans="1:8" ht="12.75">
      <c r="A42" s="13"/>
      <c r="B42" s="15"/>
      <c r="C42" s="19">
        <v>4120</v>
      </c>
      <c r="D42" s="20" t="s">
        <v>66</v>
      </c>
      <c r="E42" s="217">
        <v>4000</v>
      </c>
      <c r="F42" s="217">
        <v>4788</v>
      </c>
      <c r="G42" s="218">
        <v>4787.1</v>
      </c>
      <c r="H42" s="219">
        <f t="shared" si="0"/>
        <v>99.9812030075188</v>
      </c>
    </row>
    <row r="43" spans="1:8" ht="12.75">
      <c r="A43" s="13"/>
      <c r="B43" s="15"/>
      <c r="C43" s="19">
        <v>4210</v>
      </c>
      <c r="D43" s="20" t="s">
        <v>67</v>
      </c>
      <c r="E43" s="217">
        <v>7200</v>
      </c>
      <c r="F43" s="217">
        <v>15066</v>
      </c>
      <c r="G43" s="218">
        <v>15066</v>
      </c>
      <c r="H43" s="219">
        <f t="shared" si="0"/>
        <v>100</v>
      </c>
    </row>
    <row r="44" spans="1:8" ht="12.75">
      <c r="A44" s="13"/>
      <c r="B44" s="15"/>
      <c r="C44" s="19">
        <v>4260</v>
      </c>
      <c r="D44" s="20" t="s">
        <v>68</v>
      </c>
      <c r="E44" s="217">
        <v>2500</v>
      </c>
      <c r="F44" s="217">
        <v>1503</v>
      </c>
      <c r="G44" s="224">
        <v>1502.14</v>
      </c>
      <c r="H44" s="219">
        <f t="shared" si="0"/>
        <v>99.94278110445775</v>
      </c>
    </row>
    <row r="45" spans="1:8" ht="12.75">
      <c r="A45" s="13"/>
      <c r="B45" s="15"/>
      <c r="C45" s="19">
        <v>4280</v>
      </c>
      <c r="D45" s="20" t="s">
        <v>77</v>
      </c>
      <c r="E45" s="217">
        <v>200</v>
      </c>
      <c r="F45" s="217">
        <v>284</v>
      </c>
      <c r="G45" s="224">
        <v>284</v>
      </c>
      <c r="H45" s="219">
        <f t="shared" si="0"/>
        <v>100</v>
      </c>
    </row>
    <row r="46" spans="1:8" ht="12.75">
      <c r="A46" s="13"/>
      <c r="B46" s="15"/>
      <c r="C46" s="19">
        <v>4300</v>
      </c>
      <c r="D46" s="20" t="s">
        <v>61</v>
      </c>
      <c r="E46" s="217">
        <v>15000</v>
      </c>
      <c r="F46" s="217">
        <v>18462</v>
      </c>
      <c r="G46" s="218">
        <v>18461.74</v>
      </c>
      <c r="H46" s="219">
        <f aca="true" t="shared" si="2" ref="H46:H77">(G46/F46)*100</f>
        <v>99.99859170187413</v>
      </c>
    </row>
    <row r="47" spans="1:8" ht="25.5">
      <c r="A47" s="13"/>
      <c r="B47" s="15"/>
      <c r="C47" s="19">
        <v>4360</v>
      </c>
      <c r="D47" s="20" t="s">
        <v>149</v>
      </c>
      <c r="E47" s="217">
        <v>1800</v>
      </c>
      <c r="F47" s="217">
        <v>947</v>
      </c>
      <c r="G47" s="218">
        <v>946.1</v>
      </c>
      <c r="H47" s="219">
        <f t="shared" si="2"/>
        <v>99.90496304118268</v>
      </c>
    </row>
    <row r="48" spans="1:8" ht="25.5">
      <c r="A48" s="13"/>
      <c r="B48" s="15"/>
      <c r="C48" s="19">
        <v>4370</v>
      </c>
      <c r="D48" s="20" t="s">
        <v>150</v>
      </c>
      <c r="E48" s="217">
        <v>1800</v>
      </c>
      <c r="F48" s="217">
        <v>1702</v>
      </c>
      <c r="G48" s="218">
        <v>1701.97</v>
      </c>
      <c r="H48" s="219">
        <f t="shared" si="2"/>
        <v>99.99823736780259</v>
      </c>
    </row>
    <row r="49" spans="1:8" ht="25.5">
      <c r="A49" s="13"/>
      <c r="B49" s="15"/>
      <c r="C49" s="19">
        <v>4390</v>
      </c>
      <c r="D49" s="20" t="s">
        <v>151</v>
      </c>
      <c r="E49" s="217">
        <v>0</v>
      </c>
      <c r="F49" s="217">
        <v>200</v>
      </c>
      <c r="G49" s="218">
        <v>200</v>
      </c>
      <c r="H49" s="219">
        <f t="shared" si="2"/>
        <v>100</v>
      </c>
    </row>
    <row r="50" spans="1:8" ht="25.5">
      <c r="A50" s="13"/>
      <c r="B50" s="15"/>
      <c r="C50" s="19">
        <v>4400</v>
      </c>
      <c r="D50" s="20" t="s">
        <v>197</v>
      </c>
      <c r="E50" s="217">
        <v>0</v>
      </c>
      <c r="F50" s="217">
        <v>575</v>
      </c>
      <c r="G50" s="218">
        <v>574.44</v>
      </c>
      <c r="H50" s="219">
        <f t="shared" si="2"/>
        <v>99.90260869565219</v>
      </c>
    </row>
    <row r="51" spans="1:8" ht="12.75">
      <c r="A51" s="13"/>
      <c r="B51" s="15"/>
      <c r="C51" s="19">
        <v>4410</v>
      </c>
      <c r="D51" s="20" t="s">
        <v>69</v>
      </c>
      <c r="E51" s="217">
        <v>500</v>
      </c>
      <c r="F51" s="217">
        <v>320</v>
      </c>
      <c r="G51" s="218">
        <v>320</v>
      </c>
      <c r="H51" s="219">
        <f t="shared" si="2"/>
        <v>100</v>
      </c>
    </row>
    <row r="52" spans="1:8" ht="12.75">
      <c r="A52" s="13"/>
      <c r="B52" s="15"/>
      <c r="C52" s="19">
        <v>4430</v>
      </c>
      <c r="D52" s="20" t="s">
        <v>70</v>
      </c>
      <c r="E52" s="217">
        <v>1400</v>
      </c>
      <c r="F52" s="217">
        <v>1419</v>
      </c>
      <c r="G52" s="224">
        <v>1418.72</v>
      </c>
      <c r="H52" s="219">
        <f t="shared" si="2"/>
        <v>99.98026779422129</v>
      </c>
    </row>
    <row r="53" spans="1:8" ht="12.75">
      <c r="A53" s="13"/>
      <c r="B53" s="15"/>
      <c r="C53" s="19">
        <v>4440</v>
      </c>
      <c r="D53" s="20" t="s">
        <v>71</v>
      </c>
      <c r="E53" s="217">
        <v>4400</v>
      </c>
      <c r="F53" s="217">
        <v>4426</v>
      </c>
      <c r="G53" s="218">
        <v>4425.3</v>
      </c>
      <c r="H53" s="219">
        <f t="shared" si="2"/>
        <v>99.98418436511524</v>
      </c>
    </row>
    <row r="54" spans="1:8" ht="12.75">
      <c r="A54" s="13"/>
      <c r="B54" s="15"/>
      <c r="C54" s="19">
        <v>4480</v>
      </c>
      <c r="D54" s="20" t="s">
        <v>72</v>
      </c>
      <c r="E54" s="217">
        <v>300</v>
      </c>
      <c r="F54" s="217">
        <v>301</v>
      </c>
      <c r="G54" s="218">
        <v>301</v>
      </c>
      <c r="H54" s="219">
        <f t="shared" si="2"/>
        <v>100</v>
      </c>
    </row>
    <row r="55" spans="1:8" ht="12.75">
      <c r="A55" s="13"/>
      <c r="B55" s="15"/>
      <c r="C55" s="19">
        <v>4550</v>
      </c>
      <c r="D55" s="20" t="s">
        <v>152</v>
      </c>
      <c r="E55" s="217">
        <v>500</v>
      </c>
      <c r="F55" s="217">
        <v>120</v>
      </c>
      <c r="G55" s="218">
        <v>120</v>
      </c>
      <c r="H55" s="219">
        <f t="shared" si="2"/>
        <v>100</v>
      </c>
    </row>
    <row r="56" spans="1:8" ht="12.75">
      <c r="A56" s="13"/>
      <c r="B56" s="15"/>
      <c r="C56" s="19">
        <v>4610</v>
      </c>
      <c r="D56" s="20" t="s">
        <v>153</v>
      </c>
      <c r="E56" s="217">
        <v>500</v>
      </c>
      <c r="F56" s="217">
        <v>400</v>
      </c>
      <c r="G56" s="218">
        <v>399.34</v>
      </c>
      <c r="H56" s="219">
        <f t="shared" si="2"/>
        <v>99.835</v>
      </c>
    </row>
    <row r="57" spans="1:8" ht="25.5">
      <c r="A57" s="13"/>
      <c r="B57" s="15"/>
      <c r="C57" s="19">
        <v>4700</v>
      </c>
      <c r="D57" s="20" t="s">
        <v>154</v>
      </c>
      <c r="E57" s="217">
        <v>0</v>
      </c>
      <c r="F57" s="217">
        <v>315</v>
      </c>
      <c r="G57" s="218">
        <v>315</v>
      </c>
      <c r="H57" s="219">
        <f t="shared" si="2"/>
        <v>100</v>
      </c>
    </row>
    <row r="58" spans="1:8" ht="25.5">
      <c r="A58" s="13"/>
      <c r="B58" s="15"/>
      <c r="C58" s="19">
        <v>4740</v>
      </c>
      <c r="D58" s="20" t="s">
        <v>147</v>
      </c>
      <c r="E58" s="217">
        <v>1500</v>
      </c>
      <c r="F58" s="217">
        <v>846</v>
      </c>
      <c r="G58" s="218">
        <v>845.66</v>
      </c>
      <c r="H58" s="219">
        <f t="shared" si="2"/>
        <v>99.95981087470449</v>
      </c>
    </row>
    <row r="59" spans="1:8" ht="25.5">
      <c r="A59" s="13"/>
      <c r="B59" s="15"/>
      <c r="C59" s="19">
        <v>4750</v>
      </c>
      <c r="D59" s="20" t="s">
        <v>148</v>
      </c>
      <c r="E59" s="217">
        <v>2000</v>
      </c>
      <c r="F59" s="217">
        <v>2433</v>
      </c>
      <c r="G59" s="218">
        <v>2432.23</v>
      </c>
      <c r="H59" s="219">
        <f t="shared" si="2"/>
        <v>99.96835182901768</v>
      </c>
    </row>
    <row r="60" spans="1:8" ht="26.25" thickBot="1">
      <c r="A60" s="23"/>
      <c r="B60" s="24"/>
      <c r="C60" s="19">
        <v>6060</v>
      </c>
      <c r="D60" s="20" t="s">
        <v>155</v>
      </c>
      <c r="E60" s="217">
        <v>4000</v>
      </c>
      <c r="F60" s="217">
        <v>4000</v>
      </c>
      <c r="G60" s="224">
        <v>3861</v>
      </c>
      <c r="H60" s="223">
        <f t="shared" si="2"/>
        <v>96.525</v>
      </c>
    </row>
    <row r="61" spans="1:8" ht="15.75" customHeight="1" thickBot="1">
      <c r="A61" s="28">
        <v>750</v>
      </c>
      <c r="B61" s="298"/>
      <c r="C61" s="299"/>
      <c r="D61" s="25" t="s">
        <v>20</v>
      </c>
      <c r="E61" s="227">
        <f>E62+E64</f>
        <v>220500</v>
      </c>
      <c r="F61" s="227">
        <f>F62+F64</f>
        <v>220500</v>
      </c>
      <c r="G61" s="227">
        <f>G62+G64</f>
        <v>220500</v>
      </c>
      <c r="H61" s="214">
        <f t="shared" si="2"/>
        <v>100</v>
      </c>
    </row>
    <row r="62" spans="1:8" ht="15.75" customHeight="1">
      <c r="A62" s="13"/>
      <c r="B62" s="15">
        <v>75011</v>
      </c>
      <c r="C62" s="15"/>
      <c r="D62" s="16" t="s">
        <v>21</v>
      </c>
      <c r="E62" s="214">
        <f>E63</f>
        <v>199500</v>
      </c>
      <c r="F62" s="214">
        <f>F63</f>
        <v>199500</v>
      </c>
      <c r="G62" s="233">
        <f>G63</f>
        <v>199500</v>
      </c>
      <c r="H62" s="216">
        <f t="shared" si="2"/>
        <v>100</v>
      </c>
    </row>
    <row r="63" spans="1:8" ht="15.75" customHeight="1" thickBot="1">
      <c r="A63" s="13"/>
      <c r="B63" s="15"/>
      <c r="C63" s="19">
        <v>4010</v>
      </c>
      <c r="D63" s="20" t="s">
        <v>62</v>
      </c>
      <c r="E63" s="217">
        <v>199500</v>
      </c>
      <c r="F63" s="217">
        <v>199500</v>
      </c>
      <c r="G63" s="218">
        <v>199500</v>
      </c>
      <c r="H63" s="219">
        <f t="shared" si="2"/>
        <v>100</v>
      </c>
    </row>
    <row r="64" spans="1:8" ht="15.75" customHeight="1">
      <c r="A64" s="13"/>
      <c r="B64" s="6">
        <v>75045</v>
      </c>
      <c r="C64" s="26"/>
      <c r="D64" s="27" t="s">
        <v>22</v>
      </c>
      <c r="E64" s="228">
        <f>SUM(E65:E72)</f>
        <v>21000</v>
      </c>
      <c r="F64" s="228">
        <f>SUM(F65:F72)</f>
        <v>21000</v>
      </c>
      <c r="G64" s="232">
        <f>SUM(G65:G72)</f>
        <v>21000</v>
      </c>
      <c r="H64" s="216">
        <f t="shared" si="2"/>
        <v>100</v>
      </c>
    </row>
    <row r="65" spans="1:8" ht="15.75" customHeight="1">
      <c r="A65" s="13"/>
      <c r="B65" s="28"/>
      <c r="C65" s="19">
        <v>3030</v>
      </c>
      <c r="D65" s="20" t="s">
        <v>73</v>
      </c>
      <c r="E65" s="217">
        <v>11400</v>
      </c>
      <c r="F65" s="217">
        <v>10660</v>
      </c>
      <c r="G65" s="218">
        <v>10660</v>
      </c>
      <c r="H65" s="219">
        <f t="shared" si="2"/>
        <v>100</v>
      </c>
    </row>
    <row r="66" spans="1:8" ht="12.75">
      <c r="A66" s="13"/>
      <c r="B66" s="28"/>
      <c r="C66" s="19">
        <v>4110</v>
      </c>
      <c r="D66" s="20" t="s">
        <v>65</v>
      </c>
      <c r="E66" s="217">
        <v>1026</v>
      </c>
      <c r="F66" s="217">
        <v>1026</v>
      </c>
      <c r="G66" s="218">
        <v>1026</v>
      </c>
      <c r="H66" s="219">
        <f t="shared" si="2"/>
        <v>100</v>
      </c>
    </row>
    <row r="67" spans="1:8" ht="12.75">
      <c r="A67" s="13"/>
      <c r="B67" s="28"/>
      <c r="C67" s="19">
        <v>4120</v>
      </c>
      <c r="D67" s="20" t="s">
        <v>66</v>
      </c>
      <c r="E67" s="217">
        <v>147</v>
      </c>
      <c r="F67" s="217">
        <v>147</v>
      </c>
      <c r="G67" s="218">
        <v>147</v>
      </c>
      <c r="H67" s="219">
        <f t="shared" si="2"/>
        <v>100</v>
      </c>
    </row>
    <row r="68" spans="1:8" ht="12.75">
      <c r="A68" s="13"/>
      <c r="B68" s="28"/>
      <c r="C68" s="19">
        <v>4170</v>
      </c>
      <c r="D68" s="20" t="s">
        <v>143</v>
      </c>
      <c r="E68" s="217">
        <v>6000</v>
      </c>
      <c r="F68" s="217">
        <v>6000</v>
      </c>
      <c r="G68" s="218">
        <v>6000</v>
      </c>
      <c r="H68" s="219">
        <f t="shared" si="2"/>
        <v>100</v>
      </c>
    </row>
    <row r="69" spans="1:8" ht="12.75">
      <c r="A69" s="13"/>
      <c r="B69" s="28"/>
      <c r="C69" s="19">
        <v>4210</v>
      </c>
      <c r="D69" s="20" t="s">
        <v>67</v>
      </c>
      <c r="E69" s="217">
        <v>1745</v>
      </c>
      <c r="F69" s="217">
        <v>2499</v>
      </c>
      <c r="G69" s="218">
        <v>2498.6</v>
      </c>
      <c r="H69" s="219">
        <f t="shared" si="2"/>
        <v>99.98399359743897</v>
      </c>
    </row>
    <row r="70" spans="1:8" ht="12.75">
      <c r="A70" s="13"/>
      <c r="B70" s="28"/>
      <c r="C70" s="19">
        <v>4270</v>
      </c>
      <c r="D70" s="20" t="s">
        <v>74</v>
      </c>
      <c r="E70" s="217">
        <v>250</v>
      </c>
      <c r="F70" s="217">
        <v>268</v>
      </c>
      <c r="G70" s="218">
        <v>268.4</v>
      </c>
      <c r="H70" s="219">
        <f t="shared" si="2"/>
        <v>100.14925373134326</v>
      </c>
    </row>
    <row r="71" spans="1:8" ht="12.75">
      <c r="A71" s="13"/>
      <c r="B71" s="28"/>
      <c r="C71" s="19">
        <v>4410</v>
      </c>
      <c r="D71" s="20" t="s">
        <v>69</v>
      </c>
      <c r="E71" s="217">
        <v>32</v>
      </c>
      <c r="F71" s="217">
        <v>0</v>
      </c>
      <c r="G71" s="218">
        <v>0</v>
      </c>
      <c r="H71" s="219">
        <v>0</v>
      </c>
    </row>
    <row r="72" spans="1:8" ht="26.25" thickBot="1">
      <c r="A72" s="23"/>
      <c r="B72" s="23"/>
      <c r="C72" s="17">
        <v>4740</v>
      </c>
      <c r="D72" s="18" t="s">
        <v>147</v>
      </c>
      <c r="E72" s="230">
        <v>400</v>
      </c>
      <c r="F72" s="230">
        <v>400</v>
      </c>
      <c r="G72" s="231">
        <v>400</v>
      </c>
      <c r="H72" s="223">
        <f t="shared" si="2"/>
        <v>100</v>
      </c>
    </row>
    <row r="73" spans="1:8" ht="39" thickBot="1">
      <c r="A73" s="6">
        <v>751</v>
      </c>
      <c r="B73" s="313"/>
      <c r="C73" s="299"/>
      <c r="D73" s="22" t="s">
        <v>134</v>
      </c>
      <c r="E73" s="234">
        <f>E74</f>
        <v>0</v>
      </c>
      <c r="F73" s="234">
        <f>F74</f>
        <v>4633</v>
      </c>
      <c r="G73" s="234">
        <f>G74</f>
        <v>4625.92</v>
      </c>
      <c r="H73" s="214">
        <f t="shared" si="2"/>
        <v>99.84718325059357</v>
      </c>
    </row>
    <row r="74" spans="1:8" ht="25.5" customHeight="1">
      <c r="A74" s="13"/>
      <c r="B74" s="15">
        <v>75109</v>
      </c>
      <c r="C74" s="15"/>
      <c r="D74" s="16" t="s">
        <v>207</v>
      </c>
      <c r="E74" s="214">
        <f>SUM(E75:E81)</f>
        <v>0</v>
      </c>
      <c r="F74" s="235">
        <f>SUM(F75:F81)</f>
        <v>4633</v>
      </c>
      <c r="G74" s="215">
        <f>SUM(G75:G81)</f>
        <v>4625.92</v>
      </c>
      <c r="H74" s="236">
        <f t="shared" si="2"/>
        <v>99.84718325059357</v>
      </c>
    </row>
    <row r="75" spans="1:8" ht="12.75">
      <c r="A75" s="13"/>
      <c r="B75" s="19"/>
      <c r="C75" s="19">
        <v>3030</v>
      </c>
      <c r="D75" s="20" t="s">
        <v>73</v>
      </c>
      <c r="E75" s="217">
        <v>0</v>
      </c>
      <c r="F75" s="237">
        <v>1470</v>
      </c>
      <c r="G75" s="224">
        <v>1470</v>
      </c>
      <c r="H75" s="238">
        <f t="shared" si="2"/>
        <v>100</v>
      </c>
    </row>
    <row r="76" spans="1:8" ht="12.75">
      <c r="A76" s="13"/>
      <c r="B76" s="19"/>
      <c r="C76" s="19">
        <v>4110</v>
      </c>
      <c r="D76" s="20" t="s">
        <v>65</v>
      </c>
      <c r="E76" s="217">
        <v>0</v>
      </c>
      <c r="F76" s="237">
        <v>189</v>
      </c>
      <c r="G76" s="224">
        <v>188.78</v>
      </c>
      <c r="H76" s="238">
        <f t="shared" si="2"/>
        <v>99.88359788359789</v>
      </c>
    </row>
    <row r="77" spans="1:8" ht="12.75">
      <c r="A77" s="13"/>
      <c r="B77" s="19"/>
      <c r="C77" s="19">
        <v>4120</v>
      </c>
      <c r="D77" s="20" t="s">
        <v>66</v>
      </c>
      <c r="E77" s="217">
        <v>0</v>
      </c>
      <c r="F77" s="237">
        <v>27</v>
      </c>
      <c r="G77" s="224">
        <v>27.06</v>
      </c>
      <c r="H77" s="238">
        <f t="shared" si="2"/>
        <v>100.22222222222221</v>
      </c>
    </row>
    <row r="78" spans="1:8" ht="12.75">
      <c r="A78" s="13"/>
      <c r="B78" s="19"/>
      <c r="C78" s="19">
        <v>4170</v>
      </c>
      <c r="D78" s="20" t="s">
        <v>143</v>
      </c>
      <c r="E78" s="217">
        <v>0</v>
      </c>
      <c r="F78" s="237">
        <v>1104</v>
      </c>
      <c r="G78" s="224">
        <v>1104</v>
      </c>
      <c r="H78" s="238">
        <f aca="true" t="shared" si="3" ref="H78:H109">(G78/F78)*100</f>
        <v>100</v>
      </c>
    </row>
    <row r="79" spans="1:8" ht="12.75">
      <c r="A79" s="13"/>
      <c r="B79" s="19"/>
      <c r="C79" s="19">
        <v>4210</v>
      </c>
      <c r="D79" s="20" t="s">
        <v>67</v>
      </c>
      <c r="E79" s="217">
        <v>0</v>
      </c>
      <c r="F79" s="237">
        <v>854</v>
      </c>
      <c r="G79" s="224">
        <v>854</v>
      </c>
      <c r="H79" s="238">
        <f t="shared" si="3"/>
        <v>100</v>
      </c>
    </row>
    <row r="80" spans="1:8" ht="12.75">
      <c r="A80" s="13"/>
      <c r="B80" s="19"/>
      <c r="C80" s="19">
        <v>4300</v>
      </c>
      <c r="D80" s="20" t="s">
        <v>61</v>
      </c>
      <c r="E80" s="217">
        <v>0</v>
      </c>
      <c r="F80" s="237">
        <v>943</v>
      </c>
      <c r="G80" s="224">
        <v>936.08</v>
      </c>
      <c r="H80" s="238">
        <f t="shared" si="3"/>
        <v>99.26617179215272</v>
      </c>
    </row>
    <row r="81" spans="1:8" ht="26.25" thickBot="1">
      <c r="A81" s="13"/>
      <c r="B81" s="19"/>
      <c r="C81" s="19">
        <v>4740</v>
      </c>
      <c r="D81" s="20" t="s">
        <v>147</v>
      </c>
      <c r="E81" s="217">
        <v>0</v>
      </c>
      <c r="F81" s="237">
        <v>46</v>
      </c>
      <c r="G81" s="224">
        <v>46</v>
      </c>
      <c r="H81" s="238">
        <f t="shared" si="3"/>
        <v>100</v>
      </c>
    </row>
    <row r="82" spans="1:8" ht="27.75" customHeight="1" thickBot="1">
      <c r="A82" s="6">
        <v>754</v>
      </c>
      <c r="B82" s="112"/>
      <c r="C82" s="106"/>
      <c r="D82" s="25" t="s">
        <v>23</v>
      </c>
      <c r="E82" s="227">
        <f>E83</f>
        <v>3102000</v>
      </c>
      <c r="F82" s="227">
        <f>F83</f>
        <v>4034200</v>
      </c>
      <c r="G82" s="210">
        <f>G83</f>
        <v>4034198.4200000004</v>
      </c>
      <c r="H82" s="234">
        <f t="shared" si="3"/>
        <v>99.99996083486195</v>
      </c>
    </row>
    <row r="83" spans="1:8" ht="15.75" customHeight="1">
      <c r="A83" s="13"/>
      <c r="B83" s="15">
        <v>75411</v>
      </c>
      <c r="C83" s="19"/>
      <c r="D83" s="16" t="s">
        <v>156</v>
      </c>
      <c r="E83" s="214">
        <f>SUM(E84:E115)</f>
        <v>3102000</v>
      </c>
      <c r="F83" s="214">
        <f>SUM(F84:F115)</f>
        <v>4034200</v>
      </c>
      <c r="G83" s="233">
        <f>SUM(G84:G115)</f>
        <v>4034198.4200000004</v>
      </c>
      <c r="H83" s="263">
        <f t="shared" si="3"/>
        <v>99.99996083486195</v>
      </c>
    </row>
    <row r="84" spans="1:8" ht="26.25" customHeight="1">
      <c r="A84" s="13"/>
      <c r="B84" s="15"/>
      <c r="C84" s="19">
        <v>3070</v>
      </c>
      <c r="D84" s="20" t="s">
        <v>219</v>
      </c>
      <c r="E84" s="217">
        <v>199731</v>
      </c>
      <c r="F84" s="217">
        <v>196326</v>
      </c>
      <c r="G84" s="218">
        <v>196326.04</v>
      </c>
      <c r="H84" s="219">
        <f t="shared" si="3"/>
        <v>100.00002037427545</v>
      </c>
    </row>
    <row r="85" spans="1:8" ht="12.75">
      <c r="A85" s="13"/>
      <c r="B85" s="15"/>
      <c r="C85" s="19">
        <v>4010</v>
      </c>
      <c r="D85" s="20" t="s">
        <v>62</v>
      </c>
      <c r="E85" s="217">
        <v>12005</v>
      </c>
      <c r="F85" s="217">
        <v>10461</v>
      </c>
      <c r="G85" s="218">
        <v>10460.77</v>
      </c>
      <c r="H85" s="219">
        <f t="shared" si="3"/>
        <v>99.99780135742282</v>
      </c>
    </row>
    <row r="86" spans="1:8" ht="25.5">
      <c r="A86" s="13"/>
      <c r="B86" s="15"/>
      <c r="C86" s="19">
        <v>4020</v>
      </c>
      <c r="D86" s="20" t="s">
        <v>157</v>
      </c>
      <c r="E86" s="217">
        <v>19657</v>
      </c>
      <c r="F86" s="217">
        <v>19654</v>
      </c>
      <c r="G86" s="218">
        <v>19654.32</v>
      </c>
      <c r="H86" s="219">
        <f t="shared" si="3"/>
        <v>100.00162816729419</v>
      </c>
    </row>
    <row r="87" spans="1:8" ht="12.75">
      <c r="A87" s="13"/>
      <c r="B87" s="15"/>
      <c r="C87" s="19">
        <v>4040</v>
      </c>
      <c r="D87" s="20" t="s">
        <v>64</v>
      </c>
      <c r="E87" s="217">
        <v>2570</v>
      </c>
      <c r="F87" s="217">
        <v>2570</v>
      </c>
      <c r="G87" s="218">
        <v>2569.59</v>
      </c>
      <c r="H87" s="219">
        <f t="shared" si="3"/>
        <v>99.98404669260701</v>
      </c>
    </row>
    <row r="88" spans="1:8" ht="25.5">
      <c r="A88" s="13"/>
      <c r="B88" s="15"/>
      <c r="C88" s="19">
        <v>4050</v>
      </c>
      <c r="D88" s="20" t="s">
        <v>158</v>
      </c>
      <c r="E88" s="217">
        <v>1970468</v>
      </c>
      <c r="F88" s="217">
        <v>2137616</v>
      </c>
      <c r="G88" s="218">
        <v>2137615.74</v>
      </c>
      <c r="H88" s="219">
        <f t="shared" si="3"/>
        <v>99.9999878369174</v>
      </c>
    </row>
    <row r="89" spans="1:8" ht="25.5">
      <c r="A89" s="13"/>
      <c r="B89" s="15"/>
      <c r="C89" s="19">
        <v>4060</v>
      </c>
      <c r="D89" s="20" t="s">
        <v>198</v>
      </c>
      <c r="E89" s="217">
        <v>162546</v>
      </c>
      <c r="F89" s="217">
        <v>179546</v>
      </c>
      <c r="G89" s="218">
        <v>179546.15</v>
      </c>
      <c r="H89" s="219">
        <f t="shared" si="3"/>
        <v>100.00008354404999</v>
      </c>
    </row>
    <row r="90" spans="1:8" ht="38.25">
      <c r="A90" s="13"/>
      <c r="B90" s="15"/>
      <c r="C90" s="19">
        <v>4070</v>
      </c>
      <c r="D90" s="20" t="s">
        <v>199</v>
      </c>
      <c r="E90" s="217">
        <v>165831</v>
      </c>
      <c r="F90" s="217">
        <v>162275</v>
      </c>
      <c r="G90" s="224">
        <v>162274.88</v>
      </c>
      <c r="H90" s="219">
        <f t="shared" si="3"/>
        <v>99.99992605145587</v>
      </c>
    </row>
    <row r="91" spans="1:8" ht="25.5">
      <c r="A91" s="13"/>
      <c r="B91" s="15"/>
      <c r="C91" s="19">
        <v>4080</v>
      </c>
      <c r="D91" s="20" t="s">
        <v>200</v>
      </c>
      <c r="E91" s="217">
        <v>43665</v>
      </c>
      <c r="F91" s="217">
        <v>23730</v>
      </c>
      <c r="G91" s="218">
        <v>23730</v>
      </c>
      <c r="H91" s="219">
        <f t="shared" si="3"/>
        <v>100</v>
      </c>
    </row>
    <row r="92" spans="1:8" ht="12.75">
      <c r="A92" s="13"/>
      <c r="B92" s="15"/>
      <c r="C92" s="19">
        <v>4110</v>
      </c>
      <c r="D92" s="20" t="s">
        <v>65</v>
      </c>
      <c r="E92" s="217">
        <v>6183</v>
      </c>
      <c r="F92" s="217">
        <v>6147</v>
      </c>
      <c r="G92" s="218">
        <v>6146.6</v>
      </c>
      <c r="H92" s="219">
        <f t="shared" si="3"/>
        <v>99.99349276069628</v>
      </c>
    </row>
    <row r="93" spans="1:8" ht="12.75">
      <c r="A93" s="13"/>
      <c r="B93" s="15"/>
      <c r="C93" s="19">
        <v>4120</v>
      </c>
      <c r="D93" s="20" t="s">
        <v>66</v>
      </c>
      <c r="E93" s="217">
        <v>839</v>
      </c>
      <c r="F93" s="217">
        <v>812</v>
      </c>
      <c r="G93" s="218">
        <v>811.85</v>
      </c>
      <c r="H93" s="219">
        <f t="shared" si="3"/>
        <v>99.98152709359606</v>
      </c>
    </row>
    <row r="94" spans="1:8" ht="12.75">
      <c r="A94" s="13"/>
      <c r="B94" s="15"/>
      <c r="C94" s="19">
        <v>4170</v>
      </c>
      <c r="D94" s="20" t="s">
        <v>143</v>
      </c>
      <c r="E94" s="217">
        <v>1810</v>
      </c>
      <c r="F94" s="217">
        <v>2860</v>
      </c>
      <c r="G94" s="218">
        <v>2860</v>
      </c>
      <c r="H94" s="219">
        <f t="shared" si="3"/>
        <v>100</v>
      </c>
    </row>
    <row r="95" spans="1:8" ht="25.5">
      <c r="A95" s="13"/>
      <c r="B95" s="15"/>
      <c r="C95" s="19">
        <v>4180</v>
      </c>
      <c r="D95" s="20" t="s">
        <v>159</v>
      </c>
      <c r="E95" s="217">
        <v>156200</v>
      </c>
      <c r="F95" s="217">
        <v>134815</v>
      </c>
      <c r="G95" s="218">
        <v>134814.74</v>
      </c>
      <c r="H95" s="219">
        <f t="shared" si="3"/>
        <v>99.99980714312206</v>
      </c>
    </row>
    <row r="96" spans="1:8" ht="12.75">
      <c r="A96" s="13"/>
      <c r="B96" s="15"/>
      <c r="C96" s="19">
        <v>4210</v>
      </c>
      <c r="D96" s="20" t="s">
        <v>67</v>
      </c>
      <c r="E96" s="217">
        <v>203870</v>
      </c>
      <c r="F96" s="217">
        <v>335817</v>
      </c>
      <c r="G96" s="218">
        <v>335816.89</v>
      </c>
      <c r="H96" s="219">
        <f t="shared" si="3"/>
        <v>99.99996724406448</v>
      </c>
    </row>
    <row r="97" spans="1:8" ht="12.75">
      <c r="A97" s="13"/>
      <c r="B97" s="15"/>
      <c r="C97" s="19">
        <v>4220</v>
      </c>
      <c r="D97" s="20" t="s">
        <v>75</v>
      </c>
      <c r="E97" s="217">
        <v>1500</v>
      </c>
      <c r="F97" s="217">
        <v>922</v>
      </c>
      <c r="G97" s="218">
        <v>922.32</v>
      </c>
      <c r="H97" s="219">
        <f t="shared" si="3"/>
        <v>100.03470715835141</v>
      </c>
    </row>
    <row r="98" spans="1:8" ht="12.75">
      <c r="A98" s="13"/>
      <c r="B98" s="15"/>
      <c r="C98" s="19">
        <v>4260</v>
      </c>
      <c r="D98" s="20" t="s">
        <v>68</v>
      </c>
      <c r="E98" s="217">
        <v>48000</v>
      </c>
      <c r="F98" s="217">
        <v>50607</v>
      </c>
      <c r="G98" s="218">
        <v>50607.17</v>
      </c>
      <c r="H98" s="219">
        <f t="shared" si="3"/>
        <v>100.00033592190802</v>
      </c>
    </row>
    <row r="99" spans="1:8" ht="12.75">
      <c r="A99" s="13"/>
      <c r="B99" s="15"/>
      <c r="C99" s="19">
        <v>4270</v>
      </c>
      <c r="D99" s="20" t="s">
        <v>74</v>
      </c>
      <c r="E99" s="217">
        <v>10000</v>
      </c>
      <c r="F99" s="217">
        <v>11077</v>
      </c>
      <c r="G99" s="218">
        <v>11076.51</v>
      </c>
      <c r="H99" s="219">
        <f t="shared" si="3"/>
        <v>99.9955764196082</v>
      </c>
    </row>
    <row r="100" spans="1:8" ht="12.75">
      <c r="A100" s="13"/>
      <c r="B100" s="15"/>
      <c r="C100" s="19">
        <v>4280</v>
      </c>
      <c r="D100" s="20" t="s">
        <v>77</v>
      </c>
      <c r="E100" s="217">
        <v>15000</v>
      </c>
      <c r="F100" s="217">
        <v>7962</v>
      </c>
      <c r="G100" s="218">
        <v>7962</v>
      </c>
      <c r="H100" s="219">
        <f t="shared" si="3"/>
        <v>100</v>
      </c>
    </row>
    <row r="101" spans="1:8" ht="12.75">
      <c r="A101" s="13"/>
      <c r="B101" s="15"/>
      <c r="C101" s="19">
        <v>4300</v>
      </c>
      <c r="D101" s="20" t="s">
        <v>61</v>
      </c>
      <c r="E101" s="217">
        <v>29200</v>
      </c>
      <c r="F101" s="217">
        <v>36795</v>
      </c>
      <c r="G101" s="218">
        <v>36795</v>
      </c>
      <c r="H101" s="219">
        <f t="shared" si="3"/>
        <v>100</v>
      </c>
    </row>
    <row r="102" spans="1:8" ht="12.75">
      <c r="A102" s="13"/>
      <c r="B102" s="15"/>
      <c r="C102" s="19">
        <v>4350</v>
      </c>
      <c r="D102" s="20" t="s">
        <v>168</v>
      </c>
      <c r="E102" s="217">
        <v>4070</v>
      </c>
      <c r="F102" s="217">
        <v>4070</v>
      </c>
      <c r="G102" s="218">
        <v>4069.92</v>
      </c>
      <c r="H102" s="219">
        <f t="shared" si="3"/>
        <v>99.99803439803439</v>
      </c>
    </row>
    <row r="103" spans="1:8" ht="25.5">
      <c r="A103" s="13"/>
      <c r="B103" s="15"/>
      <c r="C103" s="19">
        <v>4360</v>
      </c>
      <c r="D103" s="20" t="s">
        <v>149</v>
      </c>
      <c r="E103" s="217">
        <v>2880</v>
      </c>
      <c r="F103" s="217">
        <v>2771</v>
      </c>
      <c r="G103" s="218">
        <v>2770.79</v>
      </c>
      <c r="H103" s="219">
        <f t="shared" si="3"/>
        <v>99.99242150848069</v>
      </c>
    </row>
    <row r="104" spans="1:8" ht="25.5">
      <c r="A104" s="13"/>
      <c r="B104" s="15"/>
      <c r="C104" s="19">
        <v>4370</v>
      </c>
      <c r="D104" s="20" t="s">
        <v>150</v>
      </c>
      <c r="E104" s="217">
        <v>12000</v>
      </c>
      <c r="F104" s="217">
        <v>10482</v>
      </c>
      <c r="G104" s="218">
        <v>10482.42</v>
      </c>
      <c r="H104" s="219">
        <f t="shared" si="3"/>
        <v>100.00400686891815</v>
      </c>
    </row>
    <row r="105" spans="1:8" ht="12.75">
      <c r="A105" s="13"/>
      <c r="B105" s="15"/>
      <c r="C105" s="19">
        <v>4410</v>
      </c>
      <c r="D105" s="20" t="s">
        <v>69</v>
      </c>
      <c r="E105" s="217">
        <v>2000</v>
      </c>
      <c r="F105" s="217">
        <v>557</v>
      </c>
      <c r="G105" s="218">
        <v>557.4</v>
      </c>
      <c r="H105" s="219">
        <f t="shared" si="3"/>
        <v>100.07181328545781</v>
      </c>
    </row>
    <row r="106" spans="1:8" ht="12.75">
      <c r="A106" s="13"/>
      <c r="B106" s="15"/>
      <c r="C106" s="19">
        <v>4430</v>
      </c>
      <c r="D106" s="20" t="s">
        <v>70</v>
      </c>
      <c r="E106" s="217">
        <v>12000</v>
      </c>
      <c r="F106" s="217">
        <v>7606</v>
      </c>
      <c r="G106" s="218">
        <v>7606</v>
      </c>
      <c r="H106" s="219">
        <f t="shared" si="3"/>
        <v>100</v>
      </c>
    </row>
    <row r="107" spans="1:8" ht="12.75">
      <c r="A107" s="13"/>
      <c r="B107" s="15"/>
      <c r="C107" s="19">
        <v>4440</v>
      </c>
      <c r="D107" s="20" t="s">
        <v>71</v>
      </c>
      <c r="E107" s="217">
        <v>1575</v>
      </c>
      <c r="F107" s="217">
        <v>1509</v>
      </c>
      <c r="G107" s="218">
        <v>1508.62</v>
      </c>
      <c r="H107" s="219">
        <f t="shared" si="3"/>
        <v>99.97481776010602</v>
      </c>
    </row>
    <row r="108" spans="1:8" ht="12.75">
      <c r="A108" s="13"/>
      <c r="B108" s="15"/>
      <c r="C108" s="19">
        <v>4480</v>
      </c>
      <c r="D108" s="20" t="s">
        <v>72</v>
      </c>
      <c r="E108" s="217">
        <v>12200</v>
      </c>
      <c r="F108" s="217">
        <v>12711</v>
      </c>
      <c r="G108" s="218">
        <v>12711</v>
      </c>
      <c r="H108" s="219">
        <f t="shared" si="3"/>
        <v>100</v>
      </c>
    </row>
    <row r="109" spans="1:8" ht="25.5">
      <c r="A109" s="13"/>
      <c r="B109" s="15"/>
      <c r="C109" s="19">
        <v>4500</v>
      </c>
      <c r="D109" s="20" t="s">
        <v>76</v>
      </c>
      <c r="E109" s="217">
        <v>1300</v>
      </c>
      <c r="F109" s="217">
        <v>1314</v>
      </c>
      <c r="G109" s="218">
        <v>1314</v>
      </c>
      <c r="H109" s="219">
        <f t="shared" si="3"/>
        <v>100</v>
      </c>
    </row>
    <row r="110" spans="1:8" ht="12.75">
      <c r="A110" s="13"/>
      <c r="B110" s="15"/>
      <c r="C110" s="19">
        <v>4510</v>
      </c>
      <c r="D110" s="20" t="s">
        <v>160</v>
      </c>
      <c r="E110" s="217">
        <v>500</v>
      </c>
      <c r="F110" s="217">
        <v>178</v>
      </c>
      <c r="G110" s="218">
        <v>177.58</v>
      </c>
      <c r="H110" s="219">
        <f aca="true" t="shared" si="4" ref="H110:H141">(G110/F110)*100</f>
        <v>99.76404494382022</v>
      </c>
    </row>
    <row r="111" spans="1:8" ht="25.5">
      <c r="A111" s="13"/>
      <c r="B111" s="15"/>
      <c r="C111" s="19">
        <v>4740</v>
      </c>
      <c r="D111" s="20" t="s">
        <v>147</v>
      </c>
      <c r="E111" s="217">
        <v>2000</v>
      </c>
      <c r="F111" s="217">
        <v>2034</v>
      </c>
      <c r="G111" s="218">
        <v>2033.96</v>
      </c>
      <c r="H111" s="219">
        <f t="shared" si="4"/>
        <v>99.99803343166175</v>
      </c>
    </row>
    <row r="112" spans="1:8" ht="25.5">
      <c r="A112" s="13"/>
      <c r="B112" s="15"/>
      <c r="C112" s="19">
        <v>4750</v>
      </c>
      <c r="D112" s="20" t="s">
        <v>148</v>
      </c>
      <c r="E112" s="217">
        <v>2400</v>
      </c>
      <c r="F112" s="217">
        <v>10476</v>
      </c>
      <c r="G112" s="218">
        <v>10476.16</v>
      </c>
      <c r="H112" s="219">
        <f t="shared" si="4"/>
        <v>100.00152730049636</v>
      </c>
    </row>
    <row r="113" spans="1:8" ht="12.75">
      <c r="A113" s="13"/>
      <c r="B113" s="15"/>
      <c r="C113" s="19">
        <v>6050</v>
      </c>
      <c r="D113" s="20" t="s">
        <v>83</v>
      </c>
      <c r="E113" s="217">
        <v>0</v>
      </c>
      <c r="F113" s="217">
        <v>18500</v>
      </c>
      <c r="G113" s="218">
        <v>18500</v>
      </c>
      <c r="H113" s="219">
        <f t="shared" si="4"/>
        <v>100</v>
      </c>
    </row>
    <row r="114" spans="1:8" ht="25.5">
      <c r="A114" s="13"/>
      <c r="B114" s="24"/>
      <c r="C114" s="24">
        <v>6068</v>
      </c>
      <c r="D114" s="21" t="s">
        <v>155</v>
      </c>
      <c r="E114" s="225">
        <v>0</v>
      </c>
      <c r="F114" s="225">
        <v>481500</v>
      </c>
      <c r="G114" s="226">
        <v>481500</v>
      </c>
      <c r="H114" s="219">
        <f t="shared" si="4"/>
        <v>100</v>
      </c>
    </row>
    <row r="115" spans="1:8" ht="26.25" thickBot="1">
      <c r="A115" s="23"/>
      <c r="B115" s="24"/>
      <c r="C115" s="24">
        <v>6069</v>
      </c>
      <c r="D115" s="21" t="s">
        <v>155</v>
      </c>
      <c r="E115" s="239">
        <v>0</v>
      </c>
      <c r="F115" s="225">
        <v>160500</v>
      </c>
      <c r="G115" s="240">
        <v>160500</v>
      </c>
      <c r="H115" s="241">
        <f t="shared" si="4"/>
        <v>100</v>
      </c>
    </row>
    <row r="116" spans="1:8" ht="15.75" customHeight="1" thickBot="1">
      <c r="A116" s="28">
        <v>851</v>
      </c>
      <c r="B116" s="298"/>
      <c r="C116" s="299"/>
      <c r="D116" s="25" t="s">
        <v>26</v>
      </c>
      <c r="E116" s="227">
        <f aca="true" t="shared" si="5" ref="E116:G117">E117</f>
        <v>1159000</v>
      </c>
      <c r="F116" s="227">
        <f t="shared" si="5"/>
        <v>1161000</v>
      </c>
      <c r="G116" s="227">
        <f t="shared" si="5"/>
        <v>874724.13</v>
      </c>
      <c r="H116" s="214">
        <f t="shared" si="4"/>
        <v>75.3423023255814</v>
      </c>
    </row>
    <row r="117" spans="1:8" ht="38.25">
      <c r="A117" s="13"/>
      <c r="B117" s="15">
        <v>85156</v>
      </c>
      <c r="C117" s="15"/>
      <c r="D117" s="16" t="s">
        <v>208</v>
      </c>
      <c r="E117" s="214">
        <f t="shared" si="5"/>
        <v>1159000</v>
      </c>
      <c r="F117" s="214">
        <f t="shared" si="5"/>
        <v>1161000</v>
      </c>
      <c r="G117" s="233">
        <f t="shared" si="5"/>
        <v>874724.13</v>
      </c>
      <c r="H117" s="216">
        <f t="shared" si="4"/>
        <v>75.3423023255814</v>
      </c>
    </row>
    <row r="118" spans="1:8" ht="15" customHeight="1" thickBot="1">
      <c r="A118" s="23"/>
      <c r="B118" s="24"/>
      <c r="C118" s="24">
        <v>4130</v>
      </c>
      <c r="D118" s="21" t="s">
        <v>78</v>
      </c>
      <c r="E118" s="225">
        <v>1159000</v>
      </c>
      <c r="F118" s="225">
        <v>1161000</v>
      </c>
      <c r="G118" s="240">
        <v>874724.13</v>
      </c>
      <c r="H118" s="223">
        <f t="shared" si="4"/>
        <v>75.3423023255814</v>
      </c>
    </row>
    <row r="119" spans="1:8" ht="26.25" thickBot="1">
      <c r="A119" s="6">
        <v>853</v>
      </c>
      <c r="B119" s="298"/>
      <c r="C119" s="299"/>
      <c r="D119" s="22" t="s">
        <v>79</v>
      </c>
      <c r="E119" s="227">
        <f>E120+E123</f>
        <v>67000</v>
      </c>
      <c r="F119" s="227">
        <f>F120+F123</f>
        <v>69090</v>
      </c>
      <c r="G119" s="227">
        <f>G120+G123</f>
        <v>69089.37</v>
      </c>
      <c r="H119" s="214">
        <f t="shared" si="4"/>
        <v>99.99908814589665</v>
      </c>
    </row>
    <row r="120" spans="1:8" ht="25.5">
      <c r="A120" s="13"/>
      <c r="B120" s="26">
        <v>85321</v>
      </c>
      <c r="C120" s="26"/>
      <c r="D120" s="27" t="s">
        <v>81</v>
      </c>
      <c r="E120" s="228">
        <f>E121+E122</f>
        <v>67000</v>
      </c>
      <c r="F120" s="228">
        <f>F121+F122</f>
        <v>67000</v>
      </c>
      <c r="G120" s="232">
        <f>G121+G122</f>
        <v>67000</v>
      </c>
      <c r="H120" s="216">
        <f t="shared" si="4"/>
        <v>100</v>
      </c>
    </row>
    <row r="121" spans="1:8" ht="12.75">
      <c r="A121" s="13"/>
      <c r="B121" s="15"/>
      <c r="C121" s="19">
        <v>4010</v>
      </c>
      <c r="D121" s="20" t="s">
        <v>62</v>
      </c>
      <c r="E121" s="217">
        <v>65103</v>
      </c>
      <c r="F121" s="217">
        <v>65103</v>
      </c>
      <c r="G121" s="218">
        <v>65103</v>
      </c>
      <c r="H121" s="219">
        <f t="shared" si="4"/>
        <v>100</v>
      </c>
    </row>
    <row r="122" spans="1:8" ht="13.5" thickBot="1">
      <c r="A122" s="13"/>
      <c r="B122" s="7"/>
      <c r="C122" s="19">
        <v>4040</v>
      </c>
      <c r="D122" s="20" t="s">
        <v>64</v>
      </c>
      <c r="E122" s="217">
        <v>1897</v>
      </c>
      <c r="F122" s="217">
        <v>1897</v>
      </c>
      <c r="G122" s="218">
        <v>1897</v>
      </c>
      <c r="H122" s="219">
        <f t="shared" si="4"/>
        <v>100</v>
      </c>
    </row>
    <row r="123" spans="1:8" ht="15.75" customHeight="1">
      <c r="A123" s="13"/>
      <c r="B123" s="15">
        <v>85334</v>
      </c>
      <c r="C123" s="6"/>
      <c r="D123" s="30" t="s">
        <v>106</v>
      </c>
      <c r="E123" s="216">
        <f>E124</f>
        <v>0</v>
      </c>
      <c r="F123" s="216">
        <f>F124</f>
        <v>2090</v>
      </c>
      <c r="G123" s="216">
        <f>G124</f>
        <v>2089.37</v>
      </c>
      <c r="H123" s="216">
        <f t="shared" si="4"/>
        <v>99.96985645933015</v>
      </c>
    </row>
    <row r="124" spans="1:8" ht="15.75" customHeight="1" thickBot="1">
      <c r="A124" s="13"/>
      <c r="B124" s="15"/>
      <c r="C124" s="19">
        <v>4270</v>
      </c>
      <c r="D124" s="201" t="s">
        <v>74</v>
      </c>
      <c r="E124" s="217">
        <v>0</v>
      </c>
      <c r="F124" s="217">
        <v>2090</v>
      </c>
      <c r="G124" s="218">
        <v>2089.37</v>
      </c>
      <c r="H124" s="219">
        <f t="shared" si="4"/>
        <v>99.96985645933015</v>
      </c>
    </row>
    <row r="125" spans="1:8" ht="29.25" customHeight="1" thickBot="1">
      <c r="A125" s="302" t="s">
        <v>27</v>
      </c>
      <c r="B125" s="303"/>
      <c r="C125" s="303"/>
      <c r="D125" s="304"/>
      <c r="E125" s="227">
        <v>35219002</v>
      </c>
      <c r="F125" s="227">
        <f>F126+F132+F136+F165+F176+F243+F246+F249+F253+F404+F410+F419+F451+F495+F585+F588+F597</f>
        <v>35752408</v>
      </c>
      <c r="G125" s="234">
        <f>G126+G132+G136+G165+G176+G243+G246+G249+G253+G404+G410+G419+G451+G495+G585+G588+G597</f>
        <v>34915456.75299999</v>
      </c>
      <c r="H125" s="234">
        <f t="shared" si="4"/>
        <v>97.65903531029292</v>
      </c>
    </row>
    <row r="126" spans="1:8" ht="15.75" customHeight="1" thickBot="1">
      <c r="A126" s="199" t="s">
        <v>55</v>
      </c>
      <c r="B126" s="298"/>
      <c r="C126" s="299"/>
      <c r="D126" s="200" t="s">
        <v>10</v>
      </c>
      <c r="E126" s="242">
        <f>E127</f>
        <v>90750</v>
      </c>
      <c r="F126" s="243">
        <f>F127</f>
        <v>104159</v>
      </c>
      <c r="G126" s="244">
        <f>G127</f>
        <v>101757.68</v>
      </c>
      <c r="H126" s="244">
        <f t="shared" si="4"/>
        <v>97.69456311984561</v>
      </c>
    </row>
    <row r="127" spans="1:8" ht="15.75" customHeight="1">
      <c r="A127" s="37"/>
      <c r="B127" s="34" t="s">
        <v>58</v>
      </c>
      <c r="C127" s="37"/>
      <c r="D127" s="198" t="s">
        <v>44</v>
      </c>
      <c r="E127" s="245">
        <f>E128+E129+E130+E131</f>
        <v>90750</v>
      </c>
      <c r="F127" s="246">
        <f>F128+F129+F130+F131</f>
        <v>104159</v>
      </c>
      <c r="G127" s="247">
        <f>G128+G129+G130+G131</f>
        <v>101757.68</v>
      </c>
      <c r="H127" s="248">
        <f t="shared" si="4"/>
        <v>97.69456311984561</v>
      </c>
    </row>
    <row r="128" spans="1:8" ht="15.75" customHeight="1">
      <c r="A128" s="37"/>
      <c r="B128" s="34"/>
      <c r="C128" s="44">
        <v>3030</v>
      </c>
      <c r="D128" s="202" t="s">
        <v>73</v>
      </c>
      <c r="E128" s="249">
        <v>90750</v>
      </c>
      <c r="F128" s="250">
        <v>91659</v>
      </c>
      <c r="G128" s="249">
        <v>91658.68</v>
      </c>
      <c r="H128" s="251">
        <f t="shared" si="4"/>
        <v>99.99965087989176</v>
      </c>
    </row>
    <row r="129" spans="1:8" ht="37.5" customHeight="1">
      <c r="A129" s="37"/>
      <c r="B129" s="34"/>
      <c r="C129" s="44">
        <v>2310</v>
      </c>
      <c r="D129" s="202" t="s">
        <v>82</v>
      </c>
      <c r="E129" s="249">
        <v>0</v>
      </c>
      <c r="F129" s="250">
        <v>10000</v>
      </c>
      <c r="G129" s="249">
        <v>10000</v>
      </c>
      <c r="H129" s="251">
        <f t="shared" si="4"/>
        <v>100</v>
      </c>
    </row>
    <row r="130" spans="1:8" ht="15.75" customHeight="1">
      <c r="A130" s="37"/>
      <c r="B130" s="34"/>
      <c r="C130" s="44">
        <v>4210</v>
      </c>
      <c r="D130" s="202" t="s">
        <v>67</v>
      </c>
      <c r="E130" s="249">
        <v>0</v>
      </c>
      <c r="F130" s="250">
        <v>2400</v>
      </c>
      <c r="G130" s="249">
        <v>0</v>
      </c>
      <c r="H130" s="251">
        <f t="shared" si="4"/>
        <v>0</v>
      </c>
    </row>
    <row r="131" spans="1:8" ht="15.75" customHeight="1" thickBot="1">
      <c r="A131" s="37"/>
      <c r="B131" s="34"/>
      <c r="C131" s="44">
        <v>4300</v>
      </c>
      <c r="D131" s="64" t="s">
        <v>61</v>
      </c>
      <c r="E131" s="249">
        <v>0</v>
      </c>
      <c r="F131" s="250">
        <v>100</v>
      </c>
      <c r="G131" s="249">
        <v>99</v>
      </c>
      <c r="H131" s="251">
        <f t="shared" si="4"/>
        <v>99</v>
      </c>
    </row>
    <row r="132" spans="1:8" ht="15.75" customHeight="1" thickBot="1">
      <c r="A132" s="42" t="s">
        <v>57</v>
      </c>
      <c r="B132" s="298"/>
      <c r="C132" s="299"/>
      <c r="D132" s="25" t="s">
        <v>13</v>
      </c>
      <c r="E132" s="234">
        <f>E133</f>
        <v>89900</v>
      </c>
      <c r="F132" s="234">
        <f>F133</f>
        <v>89900</v>
      </c>
      <c r="G132" s="234">
        <f>G133</f>
        <v>89900</v>
      </c>
      <c r="H132" s="234">
        <f t="shared" si="4"/>
        <v>100</v>
      </c>
    </row>
    <row r="133" spans="1:8" ht="15.75" customHeight="1">
      <c r="A133" s="13"/>
      <c r="B133" s="42" t="s">
        <v>59</v>
      </c>
      <c r="C133" s="26"/>
      <c r="D133" s="27" t="s">
        <v>53</v>
      </c>
      <c r="E133" s="228">
        <f>E134+E135</f>
        <v>89900</v>
      </c>
      <c r="F133" s="228">
        <f>F134+F135</f>
        <v>89900</v>
      </c>
      <c r="G133" s="232">
        <f>G134+G135</f>
        <v>89900</v>
      </c>
      <c r="H133" s="216">
        <f t="shared" si="4"/>
        <v>100</v>
      </c>
    </row>
    <row r="134" spans="1:8" ht="15" customHeight="1">
      <c r="A134" s="13"/>
      <c r="B134" s="24"/>
      <c r="C134" s="24">
        <v>4300</v>
      </c>
      <c r="D134" s="21" t="s">
        <v>61</v>
      </c>
      <c r="E134" s="225">
        <v>81900</v>
      </c>
      <c r="F134" s="225">
        <v>81926</v>
      </c>
      <c r="G134" s="240">
        <v>81925.6</v>
      </c>
      <c r="H134" s="219">
        <f t="shared" si="4"/>
        <v>99.99951175451017</v>
      </c>
    </row>
    <row r="135" spans="1:8" ht="15" customHeight="1" thickBot="1">
      <c r="A135" s="23"/>
      <c r="B135" s="23"/>
      <c r="C135" s="23">
        <v>4170</v>
      </c>
      <c r="D135" s="282" t="s">
        <v>143</v>
      </c>
      <c r="E135" s="223">
        <v>8000</v>
      </c>
      <c r="F135" s="223">
        <v>7974</v>
      </c>
      <c r="G135" s="223">
        <v>7974.4</v>
      </c>
      <c r="H135" s="223">
        <f t="shared" si="4"/>
        <v>100.0050163029847</v>
      </c>
    </row>
    <row r="136" spans="1:8" ht="15.75" customHeight="1" thickBot="1">
      <c r="A136" s="6">
        <v>600</v>
      </c>
      <c r="B136" s="298"/>
      <c r="C136" s="299"/>
      <c r="D136" s="22" t="s">
        <v>29</v>
      </c>
      <c r="E136" s="234">
        <f>E137+E163</f>
        <v>4940000</v>
      </c>
      <c r="F136" s="234">
        <f>F137+F163</f>
        <v>3812408</v>
      </c>
      <c r="G136" s="234">
        <f>G137+G163</f>
        <v>3752254.79</v>
      </c>
      <c r="H136" s="234">
        <f t="shared" si="4"/>
        <v>98.4221728104652</v>
      </c>
    </row>
    <row r="137" spans="1:8" ht="15.75" customHeight="1">
      <c r="A137" s="13"/>
      <c r="B137" s="15">
        <v>60014</v>
      </c>
      <c r="C137" s="15"/>
      <c r="D137" s="16" t="s">
        <v>209</v>
      </c>
      <c r="E137" s="214">
        <f>SUM(E138:E162)</f>
        <v>4940000</v>
      </c>
      <c r="F137" s="214">
        <f>SUM(F138:F162)</f>
        <v>3687060</v>
      </c>
      <c r="G137" s="233">
        <f>SUM(G138:G162)</f>
        <v>3626907.11</v>
      </c>
      <c r="H137" s="216">
        <f t="shared" si="4"/>
        <v>98.36854051737699</v>
      </c>
    </row>
    <row r="138" spans="1:8" ht="12.75">
      <c r="A138" s="13"/>
      <c r="B138" s="24"/>
      <c r="C138" s="43">
        <v>3020</v>
      </c>
      <c r="D138" s="21" t="s">
        <v>161</v>
      </c>
      <c r="E138" s="225">
        <v>12000</v>
      </c>
      <c r="F138" s="225">
        <v>8573</v>
      </c>
      <c r="G138" s="226">
        <v>8572.5</v>
      </c>
      <c r="H138" s="219">
        <f t="shared" si="4"/>
        <v>99.99416773591508</v>
      </c>
    </row>
    <row r="139" spans="1:8" ht="12.75">
      <c r="A139" s="13"/>
      <c r="B139" s="24"/>
      <c r="C139" s="43">
        <v>4010</v>
      </c>
      <c r="D139" s="21" t="s">
        <v>162</v>
      </c>
      <c r="E139" s="225">
        <v>772910</v>
      </c>
      <c r="F139" s="225">
        <v>790769</v>
      </c>
      <c r="G139" s="240">
        <v>790769.45</v>
      </c>
      <c r="H139" s="219">
        <f t="shared" si="4"/>
        <v>100.00005690663139</v>
      </c>
    </row>
    <row r="140" spans="1:8" ht="12.75">
      <c r="A140" s="13"/>
      <c r="B140" s="24"/>
      <c r="C140" s="43">
        <v>4040</v>
      </c>
      <c r="D140" s="21" t="s">
        <v>64</v>
      </c>
      <c r="E140" s="225">
        <v>62200</v>
      </c>
      <c r="F140" s="225">
        <v>61910</v>
      </c>
      <c r="G140" s="240">
        <v>61909.38</v>
      </c>
      <c r="H140" s="219">
        <f t="shared" si="4"/>
        <v>99.99899854627685</v>
      </c>
    </row>
    <row r="141" spans="1:8" ht="12.75">
      <c r="A141" s="13"/>
      <c r="B141" s="24"/>
      <c r="C141" s="43">
        <v>4110</v>
      </c>
      <c r="D141" s="21" t="s">
        <v>247</v>
      </c>
      <c r="E141" s="225">
        <v>140937</v>
      </c>
      <c r="F141" s="225">
        <v>145860</v>
      </c>
      <c r="G141" s="240">
        <v>145860.83</v>
      </c>
      <c r="H141" s="219">
        <f t="shared" si="4"/>
        <v>100.00056903880431</v>
      </c>
    </row>
    <row r="142" spans="1:8" ht="12.75">
      <c r="A142" s="13"/>
      <c r="B142" s="24"/>
      <c r="C142" s="43">
        <v>4120</v>
      </c>
      <c r="D142" s="21" t="s">
        <v>66</v>
      </c>
      <c r="E142" s="225">
        <v>19800</v>
      </c>
      <c r="F142" s="225">
        <v>20364</v>
      </c>
      <c r="G142" s="240">
        <v>20364.19</v>
      </c>
      <c r="H142" s="219">
        <f aca="true" t="shared" si="6" ref="H142:H173">(G142/F142)*100</f>
        <v>100.00093301905322</v>
      </c>
    </row>
    <row r="143" spans="1:8" ht="12.75">
      <c r="A143" s="13"/>
      <c r="B143" s="24"/>
      <c r="C143" s="43">
        <v>4170</v>
      </c>
      <c r="D143" s="21" t="s">
        <v>248</v>
      </c>
      <c r="E143" s="225">
        <v>0</v>
      </c>
      <c r="F143" s="225">
        <v>9880</v>
      </c>
      <c r="G143" s="240">
        <v>9880</v>
      </c>
      <c r="H143" s="219">
        <f t="shared" si="6"/>
        <v>100</v>
      </c>
    </row>
    <row r="144" spans="1:8" ht="12.75">
      <c r="A144" s="13"/>
      <c r="B144" s="24"/>
      <c r="C144" s="43">
        <v>4210</v>
      </c>
      <c r="D144" s="21" t="s">
        <v>67</v>
      </c>
      <c r="E144" s="225">
        <v>226440</v>
      </c>
      <c r="F144" s="225">
        <v>311139</v>
      </c>
      <c r="G144" s="240">
        <v>311139.86</v>
      </c>
      <c r="H144" s="219">
        <f t="shared" si="6"/>
        <v>100.0002764037938</v>
      </c>
    </row>
    <row r="145" spans="1:8" ht="12.75">
      <c r="A145" s="13"/>
      <c r="B145" s="24"/>
      <c r="C145" s="43">
        <v>4140</v>
      </c>
      <c r="D145" s="21" t="s">
        <v>217</v>
      </c>
      <c r="E145" s="225">
        <v>16000</v>
      </c>
      <c r="F145" s="225">
        <v>12756</v>
      </c>
      <c r="G145" s="240">
        <v>12755.58</v>
      </c>
      <c r="H145" s="219">
        <f t="shared" si="6"/>
        <v>99.9967074317968</v>
      </c>
    </row>
    <row r="146" spans="1:8" ht="12.75">
      <c r="A146" s="13"/>
      <c r="B146" s="24"/>
      <c r="C146" s="43">
        <v>4260</v>
      </c>
      <c r="D146" s="46" t="s">
        <v>68</v>
      </c>
      <c r="E146" s="225">
        <v>21200</v>
      </c>
      <c r="F146" s="225">
        <v>12031</v>
      </c>
      <c r="G146" s="240">
        <v>12030.71</v>
      </c>
      <c r="H146" s="219">
        <f t="shared" si="6"/>
        <v>99.99758956030254</v>
      </c>
    </row>
    <row r="147" spans="1:8" ht="12.75">
      <c r="A147" s="13"/>
      <c r="B147" s="24"/>
      <c r="C147" s="43">
        <v>4270</v>
      </c>
      <c r="D147" s="46" t="s">
        <v>74</v>
      </c>
      <c r="E147" s="225">
        <v>337543</v>
      </c>
      <c r="F147" s="225">
        <v>1503647</v>
      </c>
      <c r="G147" s="240">
        <v>1443495.15</v>
      </c>
      <c r="H147" s="219">
        <f t="shared" si="6"/>
        <v>95.99960296532363</v>
      </c>
    </row>
    <row r="148" spans="1:8" ht="12.75">
      <c r="A148" s="13"/>
      <c r="B148" s="24"/>
      <c r="C148" s="43">
        <v>4280</v>
      </c>
      <c r="D148" s="21" t="s">
        <v>77</v>
      </c>
      <c r="E148" s="225">
        <v>710</v>
      </c>
      <c r="F148" s="225">
        <v>2230</v>
      </c>
      <c r="G148" s="240">
        <v>2230.2</v>
      </c>
      <c r="H148" s="219">
        <f t="shared" si="6"/>
        <v>100.00896860986546</v>
      </c>
    </row>
    <row r="149" spans="1:8" ht="12.75">
      <c r="A149" s="13"/>
      <c r="B149" s="24"/>
      <c r="C149" s="43">
        <v>4300</v>
      </c>
      <c r="D149" s="32" t="s">
        <v>61</v>
      </c>
      <c r="E149" s="225">
        <v>351000</v>
      </c>
      <c r="F149" s="225">
        <v>242287</v>
      </c>
      <c r="G149" s="240">
        <v>242288.54</v>
      </c>
      <c r="H149" s="219">
        <f t="shared" si="6"/>
        <v>100.00063560983463</v>
      </c>
    </row>
    <row r="150" spans="1:8" ht="12.75">
      <c r="A150" s="13"/>
      <c r="B150" s="24"/>
      <c r="C150" s="24">
        <v>4350</v>
      </c>
      <c r="D150" s="21" t="s">
        <v>201</v>
      </c>
      <c r="E150" s="225">
        <v>3000</v>
      </c>
      <c r="F150" s="225">
        <v>292</v>
      </c>
      <c r="G150" s="240">
        <v>292</v>
      </c>
      <c r="H150" s="219">
        <f t="shared" si="6"/>
        <v>100</v>
      </c>
    </row>
    <row r="151" spans="1:8" ht="25.5">
      <c r="A151" s="13"/>
      <c r="B151" s="24"/>
      <c r="C151" s="24">
        <v>4360</v>
      </c>
      <c r="D151" s="21" t="s">
        <v>149</v>
      </c>
      <c r="E151" s="225">
        <v>8000</v>
      </c>
      <c r="F151" s="225">
        <v>9399</v>
      </c>
      <c r="G151" s="240">
        <v>9398.57</v>
      </c>
      <c r="H151" s="219">
        <f t="shared" si="6"/>
        <v>99.99542504521757</v>
      </c>
    </row>
    <row r="152" spans="1:8" ht="25.5">
      <c r="A152" s="13"/>
      <c r="B152" s="24"/>
      <c r="C152" s="24">
        <v>4370</v>
      </c>
      <c r="D152" s="21" t="s">
        <v>150</v>
      </c>
      <c r="E152" s="225">
        <v>8000</v>
      </c>
      <c r="F152" s="225">
        <v>8438</v>
      </c>
      <c r="G152" s="240">
        <v>8437.95</v>
      </c>
      <c r="H152" s="219">
        <f t="shared" si="6"/>
        <v>99.99940744252194</v>
      </c>
    </row>
    <row r="153" spans="1:8" ht="25.5">
      <c r="A153" s="13"/>
      <c r="B153" s="24"/>
      <c r="C153" s="24">
        <v>4400</v>
      </c>
      <c r="D153" s="20" t="s">
        <v>197</v>
      </c>
      <c r="E153" s="225">
        <v>9000</v>
      </c>
      <c r="F153" s="225">
        <v>6600</v>
      </c>
      <c r="G153" s="240">
        <v>6600</v>
      </c>
      <c r="H153" s="219">
        <f t="shared" si="6"/>
        <v>100</v>
      </c>
    </row>
    <row r="154" spans="1:8" ht="12.75">
      <c r="A154" s="13"/>
      <c r="B154" s="24"/>
      <c r="C154" s="24">
        <v>4410</v>
      </c>
      <c r="D154" s="21" t="s">
        <v>69</v>
      </c>
      <c r="E154" s="225">
        <v>1200</v>
      </c>
      <c r="F154" s="225">
        <v>556</v>
      </c>
      <c r="G154" s="240">
        <v>556.4</v>
      </c>
      <c r="H154" s="219">
        <f t="shared" si="6"/>
        <v>100.07194244604317</v>
      </c>
    </row>
    <row r="155" spans="1:8" ht="12.75">
      <c r="A155" s="13"/>
      <c r="B155" s="24"/>
      <c r="C155" s="24">
        <v>4430</v>
      </c>
      <c r="D155" s="21" t="s">
        <v>163</v>
      </c>
      <c r="E155" s="225">
        <v>15000</v>
      </c>
      <c r="F155" s="225">
        <v>20517</v>
      </c>
      <c r="G155" s="240">
        <v>20517.5</v>
      </c>
      <c r="H155" s="219">
        <f t="shared" si="6"/>
        <v>100.00243700346054</v>
      </c>
    </row>
    <row r="156" spans="1:8" ht="12.75">
      <c r="A156" s="13"/>
      <c r="B156" s="24"/>
      <c r="C156" s="24">
        <v>4440</v>
      </c>
      <c r="D156" s="21" t="s">
        <v>71</v>
      </c>
      <c r="E156" s="225">
        <v>22050</v>
      </c>
      <c r="F156" s="225">
        <v>22050</v>
      </c>
      <c r="G156" s="240">
        <v>22050</v>
      </c>
      <c r="H156" s="219">
        <f t="shared" si="6"/>
        <v>100</v>
      </c>
    </row>
    <row r="157" spans="1:8" ht="12.75">
      <c r="A157" s="13"/>
      <c r="B157" s="24"/>
      <c r="C157" s="24">
        <v>4480</v>
      </c>
      <c r="D157" s="21" t="s">
        <v>72</v>
      </c>
      <c r="E157" s="225">
        <v>20510</v>
      </c>
      <c r="F157" s="225">
        <v>18568</v>
      </c>
      <c r="G157" s="240">
        <v>18568</v>
      </c>
      <c r="H157" s="219">
        <f t="shared" si="6"/>
        <v>100</v>
      </c>
    </row>
    <row r="158" spans="1:8" ht="25.5">
      <c r="A158" s="13"/>
      <c r="B158" s="24"/>
      <c r="C158" s="24">
        <v>4740</v>
      </c>
      <c r="D158" s="21" t="s">
        <v>147</v>
      </c>
      <c r="E158" s="225">
        <v>3000</v>
      </c>
      <c r="F158" s="225">
        <v>1107</v>
      </c>
      <c r="G158" s="240">
        <v>1106.85</v>
      </c>
      <c r="H158" s="219">
        <f t="shared" si="6"/>
        <v>99.98644986449864</v>
      </c>
    </row>
    <row r="159" spans="1:8" ht="25.5">
      <c r="A159" s="13"/>
      <c r="B159" s="24"/>
      <c r="C159" s="24">
        <v>4750</v>
      </c>
      <c r="D159" s="21" t="s">
        <v>148</v>
      </c>
      <c r="E159" s="225">
        <v>4000</v>
      </c>
      <c r="F159" s="225">
        <v>1581</v>
      </c>
      <c r="G159" s="240">
        <v>1581.12</v>
      </c>
      <c r="H159" s="219">
        <f t="shared" si="6"/>
        <v>100.00759013282732</v>
      </c>
    </row>
    <row r="160" spans="1:8" ht="12.75">
      <c r="A160" s="13"/>
      <c r="B160" s="24"/>
      <c r="C160" s="24">
        <v>6050</v>
      </c>
      <c r="D160" s="21" t="s">
        <v>83</v>
      </c>
      <c r="E160" s="225">
        <v>2860000</v>
      </c>
      <c r="F160" s="225">
        <v>419518</v>
      </c>
      <c r="G160" s="240">
        <v>419516.26</v>
      </c>
      <c r="H160" s="219">
        <f t="shared" si="6"/>
        <v>99.99958523829729</v>
      </c>
    </row>
    <row r="161" spans="1:8" ht="12.75">
      <c r="A161" s="13"/>
      <c r="B161" s="24"/>
      <c r="C161" s="24">
        <v>6059</v>
      </c>
      <c r="D161" s="21" t="s">
        <v>83</v>
      </c>
      <c r="E161" s="225">
        <v>0</v>
      </c>
      <c r="F161" s="225">
        <v>31488</v>
      </c>
      <c r="G161" s="240">
        <v>31488</v>
      </c>
      <c r="H161" s="219">
        <f t="shared" si="6"/>
        <v>100</v>
      </c>
    </row>
    <row r="162" spans="1:8" ht="26.25" thickBot="1">
      <c r="A162" s="13"/>
      <c r="B162" s="23"/>
      <c r="C162" s="17">
        <v>6060</v>
      </c>
      <c r="D162" s="71" t="s">
        <v>155</v>
      </c>
      <c r="E162" s="230">
        <v>25500</v>
      </c>
      <c r="F162" s="230">
        <v>25500</v>
      </c>
      <c r="G162" s="241">
        <v>25498.07</v>
      </c>
      <c r="H162" s="230">
        <f t="shared" si="6"/>
        <v>99.99243137254902</v>
      </c>
    </row>
    <row r="163" spans="1:8" ht="12.75">
      <c r="A163" s="13"/>
      <c r="B163" s="6">
        <v>60078</v>
      </c>
      <c r="C163" s="111"/>
      <c r="D163" s="30" t="s">
        <v>130</v>
      </c>
      <c r="E163" s="216">
        <f>E164</f>
        <v>0</v>
      </c>
      <c r="F163" s="216">
        <f>F164</f>
        <v>125348</v>
      </c>
      <c r="G163" s="236">
        <f>G164</f>
        <v>125347.68</v>
      </c>
      <c r="H163" s="228">
        <f t="shared" si="6"/>
        <v>99.99974471072534</v>
      </c>
    </row>
    <row r="164" spans="1:8" ht="13.5" thickBot="1">
      <c r="A164" s="13"/>
      <c r="B164" s="23"/>
      <c r="C164" s="24">
        <v>4270</v>
      </c>
      <c r="D164" s="20" t="s">
        <v>74</v>
      </c>
      <c r="E164" s="225">
        <v>0</v>
      </c>
      <c r="F164" s="225">
        <v>125348</v>
      </c>
      <c r="G164" s="241">
        <v>125347.68</v>
      </c>
      <c r="H164" s="225">
        <f t="shared" si="6"/>
        <v>99.99974471072534</v>
      </c>
    </row>
    <row r="165" spans="1:8" ht="15.75" customHeight="1" thickBot="1">
      <c r="A165" s="6">
        <v>700</v>
      </c>
      <c r="B165" s="298"/>
      <c r="C165" s="299"/>
      <c r="D165" s="25" t="s">
        <v>14</v>
      </c>
      <c r="E165" s="227">
        <f>E166</f>
        <v>250000</v>
      </c>
      <c r="F165" s="227">
        <f>F166</f>
        <v>250000</v>
      </c>
      <c r="G165" s="227">
        <f>G166</f>
        <v>134792.83</v>
      </c>
      <c r="H165" s="234">
        <f t="shared" si="6"/>
        <v>53.91713199999999</v>
      </c>
    </row>
    <row r="166" spans="1:8" ht="15.75" customHeight="1">
      <c r="A166" s="37"/>
      <c r="B166" s="6">
        <v>70005</v>
      </c>
      <c r="C166" s="6"/>
      <c r="D166" s="30" t="s">
        <v>15</v>
      </c>
      <c r="E166" s="216">
        <f>SUM(E167:E175)</f>
        <v>250000</v>
      </c>
      <c r="F166" s="216">
        <f>SUM(F167:F175)</f>
        <v>250000</v>
      </c>
      <c r="G166" s="252">
        <f>SUM(G167:G175)</f>
        <v>134792.83</v>
      </c>
      <c r="H166" s="216">
        <f t="shared" si="6"/>
        <v>53.91713199999999</v>
      </c>
    </row>
    <row r="167" spans="1:8" ht="15.75" customHeight="1">
      <c r="A167" s="44"/>
      <c r="B167" s="13"/>
      <c r="C167" s="45">
        <v>4170</v>
      </c>
      <c r="D167" s="46" t="s">
        <v>143</v>
      </c>
      <c r="E167" s="219">
        <v>7200</v>
      </c>
      <c r="F167" s="219">
        <v>7200</v>
      </c>
      <c r="G167" s="253">
        <v>6000</v>
      </c>
      <c r="H167" s="219">
        <f t="shared" si="6"/>
        <v>83.33333333333334</v>
      </c>
    </row>
    <row r="168" spans="1:8" ht="12.75">
      <c r="A168" s="44"/>
      <c r="B168" s="13"/>
      <c r="C168" s="45">
        <v>4210</v>
      </c>
      <c r="D168" s="46" t="s">
        <v>67</v>
      </c>
      <c r="E168" s="219">
        <v>6000</v>
      </c>
      <c r="F168" s="219">
        <v>4500</v>
      </c>
      <c r="G168" s="253">
        <v>587.08</v>
      </c>
      <c r="H168" s="219">
        <f t="shared" si="6"/>
        <v>13.046222222222223</v>
      </c>
    </row>
    <row r="169" spans="1:8" ht="12.75">
      <c r="A169" s="44"/>
      <c r="B169" s="13"/>
      <c r="C169" s="45">
        <v>4260</v>
      </c>
      <c r="D169" s="46" t="s">
        <v>68</v>
      </c>
      <c r="E169" s="219">
        <v>125000</v>
      </c>
      <c r="F169" s="219">
        <v>125000</v>
      </c>
      <c r="G169" s="253">
        <v>52524.96</v>
      </c>
      <c r="H169" s="219">
        <f t="shared" si="6"/>
        <v>42.019968</v>
      </c>
    </row>
    <row r="170" spans="1:8" ht="12.75">
      <c r="A170" s="44"/>
      <c r="B170" s="13"/>
      <c r="C170" s="45">
        <v>4270</v>
      </c>
      <c r="D170" s="46" t="s">
        <v>74</v>
      </c>
      <c r="E170" s="219">
        <v>66500</v>
      </c>
      <c r="F170" s="219">
        <v>26500</v>
      </c>
      <c r="G170" s="253">
        <v>0</v>
      </c>
      <c r="H170" s="219">
        <f t="shared" si="6"/>
        <v>0</v>
      </c>
    </row>
    <row r="171" spans="1:8" ht="12.75">
      <c r="A171" s="44"/>
      <c r="B171" s="13"/>
      <c r="C171" s="45">
        <v>4300</v>
      </c>
      <c r="D171" s="46" t="s">
        <v>61</v>
      </c>
      <c r="E171" s="219">
        <v>17000</v>
      </c>
      <c r="F171" s="219">
        <v>18500</v>
      </c>
      <c r="G171" s="253">
        <v>17998.89</v>
      </c>
      <c r="H171" s="219">
        <f t="shared" si="6"/>
        <v>97.29129729729729</v>
      </c>
    </row>
    <row r="172" spans="1:8" ht="12.75">
      <c r="A172" s="44"/>
      <c r="B172" s="13"/>
      <c r="C172" s="45">
        <v>4430</v>
      </c>
      <c r="D172" s="46" t="s">
        <v>70</v>
      </c>
      <c r="E172" s="219">
        <v>2000</v>
      </c>
      <c r="F172" s="219">
        <v>2000</v>
      </c>
      <c r="G172" s="253">
        <v>269</v>
      </c>
      <c r="H172" s="219">
        <f t="shared" si="6"/>
        <v>13.450000000000001</v>
      </c>
    </row>
    <row r="173" spans="1:8" ht="12.75">
      <c r="A173" s="44"/>
      <c r="B173" s="13"/>
      <c r="C173" s="45">
        <v>4480</v>
      </c>
      <c r="D173" s="46" t="s">
        <v>72</v>
      </c>
      <c r="E173" s="238">
        <v>20000</v>
      </c>
      <c r="F173" s="219">
        <v>20000</v>
      </c>
      <c r="G173" s="253">
        <v>16697</v>
      </c>
      <c r="H173" s="238">
        <f t="shared" si="6"/>
        <v>83.485</v>
      </c>
    </row>
    <row r="174" spans="1:8" ht="12.75">
      <c r="A174" s="44"/>
      <c r="B174" s="13"/>
      <c r="C174" s="45">
        <v>4530</v>
      </c>
      <c r="D174" s="46" t="s">
        <v>84</v>
      </c>
      <c r="E174" s="238">
        <v>6300</v>
      </c>
      <c r="F174" s="219">
        <v>6300</v>
      </c>
      <c r="G174" s="253">
        <v>1246.34</v>
      </c>
      <c r="H174" s="238">
        <f aca="true" t="shared" si="7" ref="H174:H200">(G174/F174)*100</f>
        <v>19.7831746031746</v>
      </c>
    </row>
    <row r="175" spans="1:8" ht="13.5" thickBot="1">
      <c r="A175" s="39"/>
      <c r="B175" s="23"/>
      <c r="C175" s="47">
        <v>6050</v>
      </c>
      <c r="D175" s="33" t="s">
        <v>83</v>
      </c>
      <c r="E175" s="241">
        <v>0</v>
      </c>
      <c r="F175" s="223">
        <v>40000</v>
      </c>
      <c r="G175" s="254">
        <v>39469.56</v>
      </c>
      <c r="H175" s="241">
        <f t="shared" si="7"/>
        <v>98.67389999999999</v>
      </c>
    </row>
    <row r="176" spans="1:8" ht="15.75" customHeight="1" thickBot="1">
      <c r="A176" s="6">
        <v>750</v>
      </c>
      <c r="B176" s="298"/>
      <c r="C176" s="299"/>
      <c r="D176" s="12" t="s">
        <v>20</v>
      </c>
      <c r="E176" s="212">
        <f>E177+E184+E201+E229+E233+E240</f>
        <v>5730799</v>
      </c>
      <c r="F176" s="212">
        <f>F177+F184+F201+F229+F233+F240</f>
        <v>6030383</v>
      </c>
      <c r="G176" s="212">
        <f>G177+G184+G201+G229+G233+G240</f>
        <v>5555832.869999999</v>
      </c>
      <c r="H176" s="214">
        <f t="shared" si="7"/>
        <v>92.13068009113185</v>
      </c>
    </row>
    <row r="177" spans="1:8" ht="15" customHeight="1">
      <c r="A177" s="28"/>
      <c r="B177" s="6">
        <v>75011</v>
      </c>
      <c r="C177" s="26"/>
      <c r="D177" s="30" t="s">
        <v>21</v>
      </c>
      <c r="E177" s="255">
        <f>E178+E179+E180+E181+E182+E183</f>
        <v>498363</v>
      </c>
      <c r="F177" s="228">
        <f>F178+F179+F180+F181+F182+F183</f>
        <v>498363</v>
      </c>
      <c r="G177" s="232">
        <f>G178+G179+G180+G181+G182+G183</f>
        <v>490581.14</v>
      </c>
      <c r="H177" s="236">
        <f t="shared" si="7"/>
        <v>98.43851570040312</v>
      </c>
    </row>
    <row r="178" spans="1:8" ht="15" customHeight="1">
      <c r="A178" s="28"/>
      <c r="B178" s="28"/>
      <c r="C178" s="24">
        <v>4010</v>
      </c>
      <c r="D178" s="46" t="s">
        <v>162</v>
      </c>
      <c r="E178" s="239">
        <v>366600</v>
      </c>
      <c r="F178" s="225">
        <v>366600</v>
      </c>
      <c r="G178" s="240">
        <v>361158.59</v>
      </c>
      <c r="H178" s="238">
        <f t="shared" si="7"/>
        <v>98.51570921985817</v>
      </c>
    </row>
    <row r="179" spans="1:8" ht="15" customHeight="1">
      <c r="A179" s="28"/>
      <c r="B179" s="28"/>
      <c r="C179" s="24">
        <v>4040</v>
      </c>
      <c r="D179" s="46" t="s">
        <v>64</v>
      </c>
      <c r="E179" s="239">
        <v>13466</v>
      </c>
      <c r="F179" s="225">
        <v>13466</v>
      </c>
      <c r="G179" s="240">
        <v>13414.85</v>
      </c>
      <c r="H179" s="238">
        <f t="shared" si="7"/>
        <v>99.62015446309223</v>
      </c>
    </row>
    <row r="180" spans="1:8" ht="15" customHeight="1">
      <c r="A180" s="28"/>
      <c r="B180" s="28"/>
      <c r="C180" s="24">
        <v>4110</v>
      </c>
      <c r="D180" s="46" t="s">
        <v>65</v>
      </c>
      <c r="E180" s="239">
        <v>92266</v>
      </c>
      <c r="F180" s="225">
        <v>92266</v>
      </c>
      <c r="G180" s="240">
        <v>90467.35</v>
      </c>
      <c r="H180" s="238">
        <f t="shared" si="7"/>
        <v>98.05058201287582</v>
      </c>
    </row>
    <row r="181" spans="1:8" ht="15" customHeight="1">
      <c r="A181" s="28"/>
      <c r="B181" s="28"/>
      <c r="C181" s="24">
        <v>4120</v>
      </c>
      <c r="D181" s="46" t="s">
        <v>66</v>
      </c>
      <c r="E181" s="239">
        <v>13219</v>
      </c>
      <c r="F181" s="225">
        <v>13219</v>
      </c>
      <c r="G181" s="240">
        <v>12961.68</v>
      </c>
      <c r="H181" s="238">
        <f t="shared" si="7"/>
        <v>98.05340797337166</v>
      </c>
    </row>
    <row r="182" spans="1:8" ht="15" customHeight="1">
      <c r="A182" s="28"/>
      <c r="B182" s="28"/>
      <c r="C182" s="24">
        <v>4410</v>
      </c>
      <c r="D182" s="46" t="s">
        <v>69</v>
      </c>
      <c r="E182" s="239">
        <v>1000</v>
      </c>
      <c r="F182" s="225">
        <v>743</v>
      </c>
      <c r="G182" s="240">
        <v>743</v>
      </c>
      <c r="H182" s="238">
        <f t="shared" si="7"/>
        <v>100</v>
      </c>
    </row>
    <row r="183" spans="1:8" ht="15" customHeight="1" thickBot="1">
      <c r="A183" s="28"/>
      <c r="B183" s="7"/>
      <c r="C183" s="17">
        <v>4440</v>
      </c>
      <c r="D183" s="33" t="s">
        <v>71</v>
      </c>
      <c r="E183" s="256">
        <v>11812</v>
      </c>
      <c r="F183" s="230">
        <v>12069</v>
      </c>
      <c r="G183" s="257">
        <v>11835.67</v>
      </c>
      <c r="H183" s="238">
        <f t="shared" si="7"/>
        <v>98.06669980942911</v>
      </c>
    </row>
    <row r="184" spans="1:8" ht="15" customHeight="1">
      <c r="A184" s="28"/>
      <c r="B184" s="6">
        <v>75019</v>
      </c>
      <c r="C184" s="26"/>
      <c r="D184" s="30" t="s">
        <v>85</v>
      </c>
      <c r="E184" s="228">
        <f>SUM(E185:E200)</f>
        <v>388511</v>
      </c>
      <c r="F184" s="228">
        <f>SUM(F185:F200)</f>
        <v>391935</v>
      </c>
      <c r="G184" s="232">
        <f>SUM(G185:G200)</f>
        <v>375085.29999999993</v>
      </c>
      <c r="H184" s="216">
        <f t="shared" si="7"/>
        <v>95.70089428093942</v>
      </c>
    </row>
    <row r="185" spans="1:8" ht="15.75" customHeight="1">
      <c r="A185" s="28"/>
      <c r="B185" s="28"/>
      <c r="C185" s="19">
        <v>3030</v>
      </c>
      <c r="D185" s="32" t="s">
        <v>73</v>
      </c>
      <c r="E185" s="217">
        <v>210000</v>
      </c>
      <c r="F185" s="217">
        <v>210000</v>
      </c>
      <c r="G185" s="218">
        <v>209121.15</v>
      </c>
      <c r="H185" s="258">
        <f t="shared" si="7"/>
        <v>99.5815</v>
      </c>
    </row>
    <row r="186" spans="1:8" ht="12.75">
      <c r="A186" s="28"/>
      <c r="B186" s="28"/>
      <c r="C186" s="19">
        <v>4010</v>
      </c>
      <c r="D186" s="32" t="s">
        <v>62</v>
      </c>
      <c r="E186" s="217">
        <v>104972</v>
      </c>
      <c r="F186" s="217">
        <v>107588</v>
      </c>
      <c r="G186" s="218">
        <v>107587.78</v>
      </c>
      <c r="H186" s="258">
        <f t="shared" si="7"/>
        <v>99.99979551622857</v>
      </c>
    </row>
    <row r="187" spans="1:8" ht="12.75">
      <c r="A187" s="28"/>
      <c r="B187" s="28"/>
      <c r="C187" s="19">
        <v>4040</v>
      </c>
      <c r="D187" s="32" t="s">
        <v>64</v>
      </c>
      <c r="E187" s="217">
        <v>7818</v>
      </c>
      <c r="F187" s="217">
        <v>7818</v>
      </c>
      <c r="G187" s="218">
        <v>7809.63</v>
      </c>
      <c r="H187" s="258">
        <f t="shared" si="7"/>
        <v>99.89293937068304</v>
      </c>
    </row>
    <row r="188" spans="1:8" ht="12.75">
      <c r="A188" s="28"/>
      <c r="B188" s="28"/>
      <c r="C188" s="19">
        <v>4110</v>
      </c>
      <c r="D188" s="32" t="s">
        <v>65</v>
      </c>
      <c r="E188" s="217">
        <v>19287</v>
      </c>
      <c r="F188" s="217">
        <v>20006</v>
      </c>
      <c r="G188" s="218">
        <v>19335.69</v>
      </c>
      <c r="H188" s="258">
        <f t="shared" si="7"/>
        <v>96.64945516345097</v>
      </c>
    </row>
    <row r="189" spans="1:8" ht="12.75">
      <c r="A189" s="28"/>
      <c r="B189" s="28"/>
      <c r="C189" s="19">
        <v>4120</v>
      </c>
      <c r="D189" s="32" t="s">
        <v>66</v>
      </c>
      <c r="E189" s="217">
        <v>2763</v>
      </c>
      <c r="F189" s="217">
        <v>2862</v>
      </c>
      <c r="G189" s="218">
        <v>2858.39</v>
      </c>
      <c r="H189" s="258">
        <f t="shared" si="7"/>
        <v>99.87386443046819</v>
      </c>
    </row>
    <row r="190" spans="1:8" ht="12.75">
      <c r="A190" s="28"/>
      <c r="B190" s="28"/>
      <c r="C190" s="19">
        <v>4170</v>
      </c>
      <c r="D190" s="32" t="s">
        <v>143</v>
      </c>
      <c r="E190" s="217">
        <v>3000</v>
      </c>
      <c r="F190" s="217">
        <v>2000</v>
      </c>
      <c r="G190" s="218">
        <v>1617.75</v>
      </c>
      <c r="H190" s="258">
        <f t="shared" si="7"/>
        <v>80.8875</v>
      </c>
    </row>
    <row r="191" spans="1:8" ht="12.75">
      <c r="A191" s="28"/>
      <c r="B191" s="28"/>
      <c r="C191" s="19">
        <v>4210</v>
      </c>
      <c r="D191" s="32" t="s">
        <v>67</v>
      </c>
      <c r="E191" s="217">
        <v>15000</v>
      </c>
      <c r="F191" s="217">
        <v>11000</v>
      </c>
      <c r="G191" s="218">
        <v>9885.62</v>
      </c>
      <c r="H191" s="258">
        <f t="shared" si="7"/>
        <v>89.86927272727273</v>
      </c>
    </row>
    <row r="192" spans="1:8" ht="12.75">
      <c r="A192" s="28"/>
      <c r="B192" s="28"/>
      <c r="C192" s="19">
        <v>4300</v>
      </c>
      <c r="D192" s="32" t="s">
        <v>61</v>
      </c>
      <c r="E192" s="217">
        <v>1268</v>
      </c>
      <c r="F192" s="217">
        <v>6197</v>
      </c>
      <c r="G192" s="218">
        <v>4876.17</v>
      </c>
      <c r="H192" s="258">
        <f t="shared" si="7"/>
        <v>78.68597708568662</v>
      </c>
    </row>
    <row r="193" spans="1:8" ht="25.5">
      <c r="A193" s="28"/>
      <c r="B193" s="28"/>
      <c r="C193" s="19">
        <v>4360</v>
      </c>
      <c r="D193" s="32" t="s">
        <v>149</v>
      </c>
      <c r="E193" s="217">
        <v>2000</v>
      </c>
      <c r="F193" s="217">
        <v>0</v>
      </c>
      <c r="G193" s="218">
        <v>0</v>
      </c>
      <c r="H193" s="258">
        <v>0</v>
      </c>
    </row>
    <row r="194" spans="1:8" ht="12.75">
      <c r="A194" s="28"/>
      <c r="B194" s="28"/>
      <c r="C194" s="19">
        <v>4410</v>
      </c>
      <c r="D194" s="32" t="s">
        <v>69</v>
      </c>
      <c r="E194" s="217">
        <v>4040</v>
      </c>
      <c r="F194" s="217">
        <v>4840</v>
      </c>
      <c r="G194" s="218">
        <v>4720.6</v>
      </c>
      <c r="H194" s="258">
        <f t="shared" si="7"/>
        <v>97.53305785123968</v>
      </c>
    </row>
    <row r="195" spans="1:8" ht="12.75">
      <c r="A195" s="28"/>
      <c r="B195" s="28"/>
      <c r="C195" s="19">
        <v>4420</v>
      </c>
      <c r="D195" s="32" t="s">
        <v>165</v>
      </c>
      <c r="E195" s="217">
        <v>0</v>
      </c>
      <c r="F195" s="217">
        <v>2020</v>
      </c>
      <c r="G195" s="218">
        <v>2019.75</v>
      </c>
      <c r="H195" s="258">
        <f t="shared" si="7"/>
        <v>99.98762376237624</v>
      </c>
    </row>
    <row r="196" spans="1:8" ht="12.75">
      <c r="A196" s="28"/>
      <c r="B196" s="28"/>
      <c r="C196" s="19">
        <v>4440</v>
      </c>
      <c r="D196" s="32" t="s">
        <v>71</v>
      </c>
      <c r="E196" s="217">
        <v>2363</v>
      </c>
      <c r="F196" s="217">
        <v>2414</v>
      </c>
      <c r="G196" s="218">
        <v>2413.8</v>
      </c>
      <c r="H196" s="258">
        <f t="shared" si="7"/>
        <v>99.9917149958575</v>
      </c>
    </row>
    <row r="197" spans="1:8" ht="25.5">
      <c r="A197" s="28"/>
      <c r="B197" s="28"/>
      <c r="C197" s="19">
        <v>4700</v>
      </c>
      <c r="D197" s="32" t="s">
        <v>166</v>
      </c>
      <c r="E197" s="217">
        <v>0</v>
      </c>
      <c r="F197" s="217">
        <v>700</v>
      </c>
      <c r="G197" s="218">
        <v>450</v>
      </c>
      <c r="H197" s="258">
        <f t="shared" si="7"/>
        <v>64.28571428571429</v>
      </c>
    </row>
    <row r="198" spans="1:8" ht="25.5">
      <c r="A198" s="28"/>
      <c r="B198" s="28"/>
      <c r="C198" s="19">
        <v>4740</v>
      </c>
      <c r="D198" s="32" t="s">
        <v>147</v>
      </c>
      <c r="E198" s="217">
        <v>8000</v>
      </c>
      <c r="F198" s="217">
        <v>5890</v>
      </c>
      <c r="G198" s="218">
        <v>1809.06</v>
      </c>
      <c r="H198" s="258">
        <f t="shared" si="7"/>
        <v>30.714091680814942</v>
      </c>
    </row>
    <row r="199" spans="1:8" ht="25.5">
      <c r="A199" s="28"/>
      <c r="B199" s="28"/>
      <c r="C199" s="19">
        <v>4750</v>
      </c>
      <c r="D199" s="32" t="s">
        <v>148</v>
      </c>
      <c r="E199" s="217">
        <v>0</v>
      </c>
      <c r="F199" s="217">
        <v>600</v>
      </c>
      <c r="G199" s="218">
        <v>579.91</v>
      </c>
      <c r="H199" s="258">
        <f t="shared" si="7"/>
        <v>96.65166666666666</v>
      </c>
    </row>
    <row r="200" spans="1:8" ht="26.25" thickBot="1">
      <c r="A200" s="28"/>
      <c r="B200" s="28"/>
      <c r="C200" s="19">
        <v>6060</v>
      </c>
      <c r="D200" s="32" t="s">
        <v>155</v>
      </c>
      <c r="E200" s="217">
        <v>8000</v>
      </c>
      <c r="F200" s="217">
        <v>8000</v>
      </c>
      <c r="G200" s="218">
        <v>0</v>
      </c>
      <c r="H200" s="258">
        <f t="shared" si="7"/>
        <v>0</v>
      </c>
    </row>
    <row r="201" spans="1:8" ht="16.5" customHeight="1">
      <c r="A201" s="13"/>
      <c r="B201" s="6">
        <v>75020</v>
      </c>
      <c r="C201" s="26"/>
      <c r="D201" s="27" t="s">
        <v>34</v>
      </c>
      <c r="E201" s="228">
        <f>SUM(E202:E228)</f>
        <v>4787925</v>
      </c>
      <c r="F201" s="228">
        <f>SUM(F202:F228)</f>
        <v>5063085</v>
      </c>
      <c r="G201" s="232">
        <f>SUM(G202:G228)</f>
        <v>4614967.499999999</v>
      </c>
      <c r="H201" s="216">
        <f aca="true" t="shared" si="8" ref="H201:H232">(G201/F201)*100</f>
        <v>91.14931904165147</v>
      </c>
    </row>
    <row r="202" spans="1:8" ht="12.75">
      <c r="A202" s="13"/>
      <c r="B202" s="13"/>
      <c r="C202" s="43">
        <v>3020</v>
      </c>
      <c r="D202" s="21" t="s">
        <v>161</v>
      </c>
      <c r="E202" s="225">
        <v>3300</v>
      </c>
      <c r="F202" s="225">
        <v>4960</v>
      </c>
      <c r="G202" s="240">
        <v>4589.95</v>
      </c>
      <c r="H202" s="219">
        <f t="shared" si="8"/>
        <v>92.53931451612902</v>
      </c>
    </row>
    <row r="203" spans="1:8" ht="12.75">
      <c r="A203" s="13"/>
      <c r="B203" s="13"/>
      <c r="C203" s="43">
        <v>4010</v>
      </c>
      <c r="D203" s="21" t="s">
        <v>162</v>
      </c>
      <c r="E203" s="225">
        <v>2614088</v>
      </c>
      <c r="F203" s="225">
        <v>2566840</v>
      </c>
      <c r="G203" s="226">
        <v>2487583</v>
      </c>
      <c r="H203" s="219">
        <f t="shared" si="8"/>
        <v>96.91227345685746</v>
      </c>
    </row>
    <row r="204" spans="1:8" ht="12.75">
      <c r="A204" s="13"/>
      <c r="B204" s="13"/>
      <c r="C204" s="43">
        <v>4040</v>
      </c>
      <c r="D204" s="21" t="s">
        <v>64</v>
      </c>
      <c r="E204" s="225">
        <v>208743</v>
      </c>
      <c r="F204" s="225">
        <v>202960</v>
      </c>
      <c r="G204" s="240">
        <v>202959.91</v>
      </c>
      <c r="H204" s="219">
        <f t="shared" si="8"/>
        <v>99.99995565628696</v>
      </c>
    </row>
    <row r="205" spans="1:8" ht="12.75">
      <c r="A205" s="13"/>
      <c r="B205" s="13"/>
      <c r="C205" s="43">
        <v>4110</v>
      </c>
      <c r="D205" s="21" t="s">
        <v>167</v>
      </c>
      <c r="E205" s="225">
        <v>473838</v>
      </c>
      <c r="F205" s="225">
        <v>456738</v>
      </c>
      <c r="G205" s="240">
        <v>429438.26</v>
      </c>
      <c r="H205" s="219">
        <f t="shared" si="8"/>
        <v>94.0228883955353</v>
      </c>
    </row>
    <row r="206" spans="1:8" ht="12.75">
      <c r="A206" s="13"/>
      <c r="B206" s="13"/>
      <c r="C206" s="43">
        <v>4120</v>
      </c>
      <c r="D206" s="21" t="s">
        <v>66</v>
      </c>
      <c r="E206" s="225">
        <v>67889</v>
      </c>
      <c r="F206" s="225">
        <v>65589</v>
      </c>
      <c r="G206" s="240">
        <v>65557.75</v>
      </c>
      <c r="H206" s="219">
        <f t="shared" si="8"/>
        <v>99.95235481559408</v>
      </c>
    </row>
    <row r="207" spans="1:8" ht="12.75">
      <c r="A207" s="13"/>
      <c r="B207" s="13"/>
      <c r="C207" s="43">
        <v>4170</v>
      </c>
      <c r="D207" s="21" t="s">
        <v>143</v>
      </c>
      <c r="E207" s="225">
        <v>200</v>
      </c>
      <c r="F207" s="225">
        <v>200</v>
      </c>
      <c r="G207" s="240">
        <v>0</v>
      </c>
      <c r="H207" s="219">
        <f t="shared" si="8"/>
        <v>0</v>
      </c>
    </row>
    <row r="208" spans="1:8" ht="12.75">
      <c r="A208" s="13"/>
      <c r="B208" s="13"/>
      <c r="C208" s="43">
        <v>4210</v>
      </c>
      <c r="D208" s="21" t="s">
        <v>67</v>
      </c>
      <c r="E208" s="225">
        <v>500000</v>
      </c>
      <c r="F208" s="225">
        <v>749040</v>
      </c>
      <c r="G208" s="240">
        <v>738655.36</v>
      </c>
      <c r="H208" s="219">
        <f t="shared" si="8"/>
        <v>98.61360674997329</v>
      </c>
    </row>
    <row r="209" spans="1:8" ht="12.75">
      <c r="A209" s="13"/>
      <c r="B209" s="13"/>
      <c r="C209" s="43">
        <v>4260</v>
      </c>
      <c r="D209" s="21" t="s">
        <v>68</v>
      </c>
      <c r="E209" s="225">
        <v>125395</v>
      </c>
      <c r="F209" s="225">
        <v>85395</v>
      </c>
      <c r="G209" s="240">
        <v>81379.39</v>
      </c>
      <c r="H209" s="219">
        <f t="shared" si="8"/>
        <v>95.29760524620879</v>
      </c>
    </row>
    <row r="210" spans="1:8" ht="12.75">
      <c r="A210" s="13"/>
      <c r="B210" s="13"/>
      <c r="C210" s="43">
        <v>4270</v>
      </c>
      <c r="D210" s="21" t="s">
        <v>74</v>
      </c>
      <c r="E210" s="225">
        <v>63000</v>
      </c>
      <c r="F210" s="225">
        <v>53000</v>
      </c>
      <c r="G210" s="240">
        <v>5786.76</v>
      </c>
      <c r="H210" s="219">
        <f t="shared" si="8"/>
        <v>10.918415094339624</v>
      </c>
    </row>
    <row r="211" spans="1:8" ht="12.75">
      <c r="A211" s="13"/>
      <c r="B211" s="13"/>
      <c r="C211" s="43">
        <v>4280</v>
      </c>
      <c r="D211" s="21" t="s">
        <v>77</v>
      </c>
      <c r="E211" s="225">
        <v>3000</v>
      </c>
      <c r="F211" s="225">
        <v>3600</v>
      </c>
      <c r="G211" s="240">
        <v>3009.7</v>
      </c>
      <c r="H211" s="219">
        <f t="shared" si="8"/>
        <v>83.60277777777777</v>
      </c>
    </row>
    <row r="212" spans="1:8" ht="12.75">
      <c r="A212" s="13"/>
      <c r="B212" s="13"/>
      <c r="C212" s="43">
        <v>4300</v>
      </c>
      <c r="D212" s="21" t="s">
        <v>61</v>
      </c>
      <c r="E212" s="225">
        <v>100000</v>
      </c>
      <c r="F212" s="225">
        <v>102400</v>
      </c>
      <c r="G212" s="240">
        <v>98917.81</v>
      </c>
      <c r="H212" s="219">
        <f t="shared" si="8"/>
        <v>96.599423828125</v>
      </c>
    </row>
    <row r="213" spans="1:8" ht="12.75">
      <c r="A213" s="13"/>
      <c r="B213" s="13"/>
      <c r="C213" s="43">
        <v>4350</v>
      </c>
      <c r="D213" s="21" t="s">
        <v>201</v>
      </c>
      <c r="E213" s="225">
        <v>5800</v>
      </c>
      <c r="F213" s="225">
        <v>6300</v>
      </c>
      <c r="G213" s="240">
        <v>6280.56</v>
      </c>
      <c r="H213" s="219">
        <f t="shared" si="8"/>
        <v>99.69142857142857</v>
      </c>
    </row>
    <row r="214" spans="1:8" ht="25.5">
      <c r="A214" s="13"/>
      <c r="B214" s="13"/>
      <c r="C214" s="43">
        <v>4360</v>
      </c>
      <c r="D214" s="21" t="s">
        <v>149</v>
      </c>
      <c r="E214" s="225">
        <v>8100</v>
      </c>
      <c r="F214" s="225">
        <v>8100</v>
      </c>
      <c r="G214" s="240">
        <v>7016.8</v>
      </c>
      <c r="H214" s="219">
        <f t="shared" si="8"/>
        <v>86.62716049382716</v>
      </c>
    </row>
    <row r="215" spans="1:8" ht="25.5">
      <c r="A215" s="13"/>
      <c r="B215" s="13"/>
      <c r="C215" s="43">
        <v>4370</v>
      </c>
      <c r="D215" s="21" t="s">
        <v>150</v>
      </c>
      <c r="E215" s="225">
        <v>33000</v>
      </c>
      <c r="F215" s="225">
        <v>27369</v>
      </c>
      <c r="G215" s="240">
        <v>26325.63</v>
      </c>
      <c r="H215" s="219">
        <f t="shared" si="8"/>
        <v>96.18776718184809</v>
      </c>
    </row>
    <row r="216" spans="1:8" ht="25.5">
      <c r="A216" s="13"/>
      <c r="B216" s="13"/>
      <c r="C216" s="43">
        <v>4400</v>
      </c>
      <c r="D216" s="20" t="s">
        <v>197</v>
      </c>
      <c r="E216" s="225">
        <v>8000</v>
      </c>
      <c r="F216" s="225">
        <v>8000</v>
      </c>
      <c r="G216" s="240">
        <v>7630.78</v>
      </c>
      <c r="H216" s="219">
        <f t="shared" si="8"/>
        <v>95.38475</v>
      </c>
    </row>
    <row r="217" spans="1:8" ht="12.75">
      <c r="A217" s="13"/>
      <c r="B217" s="13"/>
      <c r="C217" s="43">
        <v>4410</v>
      </c>
      <c r="D217" s="21" t="s">
        <v>69</v>
      </c>
      <c r="E217" s="225">
        <v>5000</v>
      </c>
      <c r="F217" s="225">
        <v>5000</v>
      </c>
      <c r="G217" s="240">
        <v>4724.46</v>
      </c>
      <c r="H217" s="219">
        <f t="shared" si="8"/>
        <v>94.4892</v>
      </c>
    </row>
    <row r="218" spans="1:8" ht="12.75">
      <c r="A218" s="13"/>
      <c r="B218" s="13"/>
      <c r="C218" s="43">
        <v>4420</v>
      </c>
      <c r="D218" s="21" t="s">
        <v>165</v>
      </c>
      <c r="E218" s="225">
        <v>0</v>
      </c>
      <c r="F218" s="225">
        <v>1000</v>
      </c>
      <c r="G218" s="240">
        <v>124.2</v>
      </c>
      <c r="H218" s="219">
        <f t="shared" si="8"/>
        <v>12.42</v>
      </c>
    </row>
    <row r="219" spans="1:8" ht="12.75">
      <c r="A219" s="13"/>
      <c r="B219" s="13"/>
      <c r="C219" s="43">
        <v>4430</v>
      </c>
      <c r="D219" s="21" t="s">
        <v>70</v>
      </c>
      <c r="E219" s="225">
        <v>16000</v>
      </c>
      <c r="F219" s="225">
        <v>19500</v>
      </c>
      <c r="G219" s="240">
        <v>18715.02</v>
      </c>
      <c r="H219" s="219">
        <f t="shared" si="8"/>
        <v>95.97446153846154</v>
      </c>
    </row>
    <row r="220" spans="1:8" ht="12.75">
      <c r="A220" s="13"/>
      <c r="B220" s="13"/>
      <c r="C220" s="43">
        <v>4440</v>
      </c>
      <c r="D220" s="21" t="s">
        <v>71</v>
      </c>
      <c r="E220" s="225">
        <v>61687</v>
      </c>
      <c r="F220" s="225">
        <v>64341</v>
      </c>
      <c r="G220" s="240">
        <v>64341.18</v>
      </c>
      <c r="H220" s="219">
        <f t="shared" si="8"/>
        <v>100.00027975940691</v>
      </c>
    </row>
    <row r="221" spans="1:8" ht="12.75">
      <c r="A221" s="13"/>
      <c r="B221" s="13"/>
      <c r="C221" s="43">
        <v>4530</v>
      </c>
      <c r="D221" s="21" t="s">
        <v>84</v>
      </c>
      <c r="E221" s="225">
        <v>2000</v>
      </c>
      <c r="F221" s="225">
        <v>2000</v>
      </c>
      <c r="G221" s="240">
        <v>1.59</v>
      </c>
      <c r="H221" s="219">
        <f t="shared" si="8"/>
        <v>0.0795</v>
      </c>
    </row>
    <row r="222" spans="1:8" ht="12.75">
      <c r="A222" s="13"/>
      <c r="B222" s="13"/>
      <c r="C222" s="43">
        <v>4610</v>
      </c>
      <c r="D222" s="21" t="s">
        <v>153</v>
      </c>
      <c r="E222" s="225">
        <v>0</v>
      </c>
      <c r="F222" s="225">
        <v>7200</v>
      </c>
      <c r="G222" s="240">
        <v>7200</v>
      </c>
      <c r="H222" s="219">
        <f t="shared" si="8"/>
        <v>100</v>
      </c>
    </row>
    <row r="223" spans="1:8" ht="25.5">
      <c r="A223" s="13"/>
      <c r="B223" s="13"/>
      <c r="C223" s="43">
        <v>4700</v>
      </c>
      <c r="D223" s="21" t="s">
        <v>166</v>
      </c>
      <c r="E223" s="225">
        <v>15000</v>
      </c>
      <c r="F223" s="225">
        <v>15000</v>
      </c>
      <c r="G223" s="240">
        <v>8985</v>
      </c>
      <c r="H223" s="219">
        <f t="shared" si="8"/>
        <v>59.9</v>
      </c>
    </row>
    <row r="224" spans="1:8" ht="25.5">
      <c r="A224" s="13"/>
      <c r="B224" s="13"/>
      <c r="C224" s="43">
        <v>4740</v>
      </c>
      <c r="D224" s="21" t="s">
        <v>147</v>
      </c>
      <c r="E224" s="225">
        <v>50000</v>
      </c>
      <c r="F224" s="225">
        <v>30000</v>
      </c>
      <c r="G224" s="240">
        <v>2856.53</v>
      </c>
      <c r="H224" s="219">
        <f t="shared" si="8"/>
        <v>9.521766666666668</v>
      </c>
    </row>
    <row r="225" spans="1:8" ht="25.5">
      <c r="A225" s="13"/>
      <c r="B225" s="13"/>
      <c r="C225" s="43">
        <v>4750</v>
      </c>
      <c r="D225" s="21" t="s">
        <v>148</v>
      </c>
      <c r="E225" s="225">
        <v>13280</v>
      </c>
      <c r="F225" s="225">
        <v>17948</v>
      </c>
      <c r="G225" s="240">
        <v>17947.53</v>
      </c>
      <c r="H225" s="219">
        <f t="shared" si="8"/>
        <v>99.99738132382437</v>
      </c>
    </row>
    <row r="226" spans="1:8" ht="12.75">
      <c r="A226" s="13"/>
      <c r="B226" s="13"/>
      <c r="C226" s="43">
        <v>6050</v>
      </c>
      <c r="D226" s="21" t="s">
        <v>83</v>
      </c>
      <c r="E226" s="225">
        <v>270000</v>
      </c>
      <c r="F226" s="225">
        <v>420000</v>
      </c>
      <c r="G226" s="240">
        <v>217061.43</v>
      </c>
      <c r="H226" s="219">
        <f t="shared" si="8"/>
        <v>51.68129285714286</v>
      </c>
    </row>
    <row r="227" spans="1:8" ht="25.5">
      <c r="A227" s="13"/>
      <c r="B227" s="13"/>
      <c r="C227" s="43">
        <v>6060</v>
      </c>
      <c r="D227" s="21" t="s">
        <v>155</v>
      </c>
      <c r="E227" s="225">
        <v>131000</v>
      </c>
      <c r="F227" s="225">
        <v>131000</v>
      </c>
      <c r="G227" s="240">
        <v>103805.51</v>
      </c>
      <c r="H227" s="219">
        <f t="shared" si="8"/>
        <v>79.24084732824427</v>
      </c>
    </row>
    <row r="228" spans="1:8" ht="51.75" thickBot="1">
      <c r="A228" s="13"/>
      <c r="B228" s="23"/>
      <c r="C228" s="70">
        <v>6630</v>
      </c>
      <c r="D228" s="18" t="s">
        <v>218</v>
      </c>
      <c r="E228" s="230">
        <v>9605</v>
      </c>
      <c r="F228" s="225">
        <v>9605</v>
      </c>
      <c r="G228" s="223">
        <v>4073.39</v>
      </c>
      <c r="H228" s="238">
        <f t="shared" si="8"/>
        <v>42.40905778240499</v>
      </c>
    </row>
    <row r="229" spans="1:8" ht="25.5">
      <c r="A229" s="44"/>
      <c r="B229" s="28">
        <v>75053</v>
      </c>
      <c r="C229" s="45"/>
      <c r="D229" s="16" t="s">
        <v>207</v>
      </c>
      <c r="E229" s="214">
        <f>E230+E231+E232</f>
        <v>0</v>
      </c>
      <c r="F229" s="216">
        <f>F230+F231+F232</f>
        <v>2000</v>
      </c>
      <c r="G229" s="233">
        <f>G230+G231+G232</f>
        <v>2000</v>
      </c>
      <c r="H229" s="236">
        <f t="shared" si="8"/>
        <v>100</v>
      </c>
    </row>
    <row r="230" spans="1:8" ht="12.75">
      <c r="A230" s="44"/>
      <c r="B230" s="13"/>
      <c r="C230" s="45">
        <v>3030</v>
      </c>
      <c r="D230" s="21" t="s">
        <v>73</v>
      </c>
      <c r="E230" s="225">
        <v>0</v>
      </c>
      <c r="F230" s="225">
        <v>1670</v>
      </c>
      <c r="G230" s="240">
        <v>1670</v>
      </c>
      <c r="H230" s="238">
        <f t="shared" si="8"/>
        <v>100</v>
      </c>
    </row>
    <row r="231" spans="1:8" ht="12.75">
      <c r="A231" s="44"/>
      <c r="B231" s="13"/>
      <c r="C231" s="45">
        <v>4210</v>
      </c>
      <c r="D231" s="21" t="s">
        <v>67</v>
      </c>
      <c r="E231" s="225">
        <v>0</v>
      </c>
      <c r="F231" s="225">
        <v>283</v>
      </c>
      <c r="G231" s="240">
        <v>282.73</v>
      </c>
      <c r="H231" s="238">
        <f t="shared" si="8"/>
        <v>99.90459363957598</v>
      </c>
    </row>
    <row r="232" spans="1:8" ht="13.5" thickBot="1">
      <c r="A232" s="44"/>
      <c r="B232" s="13"/>
      <c r="C232" s="45">
        <v>4300</v>
      </c>
      <c r="D232" s="33" t="s">
        <v>61</v>
      </c>
      <c r="E232" s="225">
        <v>0</v>
      </c>
      <c r="F232" s="223">
        <v>47</v>
      </c>
      <c r="G232" s="240">
        <v>47.27</v>
      </c>
      <c r="H232" s="238">
        <f t="shared" si="8"/>
        <v>100.57446808510639</v>
      </c>
    </row>
    <row r="233" spans="1:8" ht="15.75" customHeight="1">
      <c r="A233" s="44"/>
      <c r="B233" s="6">
        <v>75075</v>
      </c>
      <c r="C233" s="122"/>
      <c r="D233" s="16" t="s">
        <v>169</v>
      </c>
      <c r="E233" s="216">
        <f>SUM(E234:E239)</f>
        <v>50000</v>
      </c>
      <c r="F233" s="214">
        <f>SUM(F234:F239)</f>
        <v>65000</v>
      </c>
      <c r="G233" s="216">
        <f>SUM(G234:G239)</f>
        <v>64129.25</v>
      </c>
      <c r="H233" s="236">
        <f aca="true" t="shared" si="9" ref="H233:H263">(G233/F233)*100</f>
        <v>98.66038461538461</v>
      </c>
    </row>
    <row r="234" spans="1:8" ht="12.75">
      <c r="A234" s="44"/>
      <c r="B234" s="13"/>
      <c r="C234" s="45">
        <v>4170</v>
      </c>
      <c r="D234" s="21" t="s">
        <v>143</v>
      </c>
      <c r="E234" s="225">
        <v>1500</v>
      </c>
      <c r="F234" s="225">
        <v>0</v>
      </c>
      <c r="G234" s="240">
        <v>0</v>
      </c>
      <c r="H234" s="238">
        <v>0</v>
      </c>
    </row>
    <row r="235" spans="1:8" ht="12.75">
      <c r="A235" s="44"/>
      <c r="B235" s="13"/>
      <c r="C235" s="45">
        <v>4210</v>
      </c>
      <c r="D235" s="21" t="s">
        <v>67</v>
      </c>
      <c r="E235" s="225">
        <v>15000</v>
      </c>
      <c r="F235" s="225">
        <v>26300</v>
      </c>
      <c r="G235" s="240">
        <v>25690.21</v>
      </c>
      <c r="H235" s="238">
        <f t="shared" si="9"/>
        <v>97.68140684410646</v>
      </c>
    </row>
    <row r="236" spans="1:8" ht="12.75">
      <c r="A236" s="44"/>
      <c r="B236" s="13"/>
      <c r="C236" s="45">
        <v>4300</v>
      </c>
      <c r="D236" s="21" t="s">
        <v>61</v>
      </c>
      <c r="E236" s="225">
        <v>28500</v>
      </c>
      <c r="F236" s="225">
        <v>35894</v>
      </c>
      <c r="G236" s="240">
        <v>35832.79</v>
      </c>
      <c r="H236" s="238">
        <f t="shared" si="9"/>
        <v>99.82947010642448</v>
      </c>
    </row>
    <row r="237" spans="1:8" ht="25.5">
      <c r="A237" s="44"/>
      <c r="B237" s="13"/>
      <c r="C237" s="45">
        <v>4740</v>
      </c>
      <c r="D237" s="21" t="s">
        <v>147</v>
      </c>
      <c r="E237" s="225">
        <v>5000</v>
      </c>
      <c r="F237" s="225">
        <v>0</v>
      </c>
      <c r="G237" s="240">
        <v>0</v>
      </c>
      <c r="H237" s="238">
        <v>0</v>
      </c>
    </row>
    <row r="238" spans="1:8" ht="12.75">
      <c r="A238" s="44"/>
      <c r="B238" s="13"/>
      <c r="C238" s="45">
        <v>4420</v>
      </c>
      <c r="D238" s="21" t="s">
        <v>165</v>
      </c>
      <c r="E238" s="225">
        <v>0</v>
      </c>
      <c r="F238" s="225">
        <v>2468</v>
      </c>
      <c r="G238" s="240">
        <v>2468.25</v>
      </c>
      <c r="H238" s="238">
        <f t="shared" si="9"/>
        <v>100.01012965964344</v>
      </c>
    </row>
    <row r="239" spans="1:8" ht="13.5" thickBot="1">
      <c r="A239" s="44"/>
      <c r="B239" s="23"/>
      <c r="C239" s="45">
        <v>4430</v>
      </c>
      <c r="D239" s="21" t="s">
        <v>70</v>
      </c>
      <c r="E239" s="225">
        <v>0</v>
      </c>
      <c r="F239" s="225">
        <v>338</v>
      </c>
      <c r="G239" s="240">
        <v>138</v>
      </c>
      <c r="H239" s="238">
        <f t="shared" si="9"/>
        <v>40.828402366863905</v>
      </c>
    </row>
    <row r="240" spans="1:8" ht="15.75" customHeight="1">
      <c r="A240" s="44"/>
      <c r="B240" s="49">
        <v>75095</v>
      </c>
      <c r="C240" s="58"/>
      <c r="D240" s="69" t="s">
        <v>44</v>
      </c>
      <c r="E240" s="259">
        <f>E241+E242</f>
        <v>6000</v>
      </c>
      <c r="F240" s="259">
        <f>F241+F242</f>
        <v>10000</v>
      </c>
      <c r="G240" s="260">
        <f>G241+G242</f>
        <v>9069.68</v>
      </c>
      <c r="H240" s="216">
        <f t="shared" si="9"/>
        <v>90.6968</v>
      </c>
    </row>
    <row r="241" spans="1:8" ht="53.25" customHeight="1">
      <c r="A241" s="44"/>
      <c r="B241" s="62"/>
      <c r="C241" s="92">
        <v>2900</v>
      </c>
      <c r="D241" s="46" t="s">
        <v>86</v>
      </c>
      <c r="E241" s="219">
        <v>6000</v>
      </c>
      <c r="F241" s="219">
        <v>6000</v>
      </c>
      <c r="G241" s="253">
        <v>5069.68</v>
      </c>
      <c r="H241" s="219">
        <f t="shared" si="9"/>
        <v>84.49466666666667</v>
      </c>
    </row>
    <row r="242" spans="1:8" ht="40.5" customHeight="1" thickBot="1">
      <c r="A242" s="23"/>
      <c r="B242" s="23"/>
      <c r="C242" s="204">
        <v>2710</v>
      </c>
      <c r="D242" s="205" t="s">
        <v>170</v>
      </c>
      <c r="E242" s="223">
        <v>0</v>
      </c>
      <c r="F242" s="223">
        <v>4000</v>
      </c>
      <c r="G242" s="254">
        <v>4000</v>
      </c>
      <c r="H242" s="223">
        <f t="shared" si="9"/>
        <v>100</v>
      </c>
    </row>
    <row r="243" spans="1:8" ht="26.25" thickBot="1">
      <c r="A243" s="52">
        <v>754</v>
      </c>
      <c r="B243" s="49"/>
      <c r="C243" s="53"/>
      <c r="D243" s="54" t="s">
        <v>23</v>
      </c>
      <c r="E243" s="264">
        <f aca="true" t="shared" si="10" ref="E243:G244">E244</f>
        <v>0</v>
      </c>
      <c r="F243" s="265">
        <f t="shared" si="10"/>
        <v>8000</v>
      </c>
      <c r="G243" s="265">
        <f t="shared" si="10"/>
        <v>7999.91</v>
      </c>
      <c r="H243" s="235">
        <f t="shared" si="9"/>
        <v>99.998875</v>
      </c>
    </row>
    <row r="244" spans="1:8" ht="12.75">
      <c r="A244" s="55"/>
      <c r="B244" s="49">
        <v>75411</v>
      </c>
      <c r="C244" s="58"/>
      <c r="D244" s="59" t="s">
        <v>171</v>
      </c>
      <c r="E244" s="266">
        <f t="shared" si="10"/>
        <v>0</v>
      </c>
      <c r="F244" s="267">
        <f t="shared" si="10"/>
        <v>8000</v>
      </c>
      <c r="G244" s="268">
        <f t="shared" si="10"/>
        <v>7999.91</v>
      </c>
      <c r="H244" s="236">
        <f t="shared" si="9"/>
        <v>99.998875</v>
      </c>
    </row>
    <row r="245" spans="1:8" ht="13.5" thickBot="1">
      <c r="A245" s="55"/>
      <c r="B245" s="55"/>
      <c r="C245" s="78">
        <v>4210</v>
      </c>
      <c r="D245" s="48" t="s">
        <v>67</v>
      </c>
      <c r="E245" s="241">
        <v>0</v>
      </c>
      <c r="F245" s="240">
        <v>8000</v>
      </c>
      <c r="G245" s="279">
        <v>7999.91</v>
      </c>
      <c r="H245" s="238">
        <f>(G245/F245)*100</f>
        <v>99.998875</v>
      </c>
    </row>
    <row r="246" spans="1:8" ht="15.75" customHeight="1" thickBot="1">
      <c r="A246" s="6">
        <v>757</v>
      </c>
      <c r="B246" s="298"/>
      <c r="C246" s="317"/>
      <c r="D246" s="61" t="s">
        <v>87</v>
      </c>
      <c r="E246" s="211">
        <f aca="true" t="shared" si="11" ref="E246:G247">E247</f>
        <v>370000</v>
      </c>
      <c r="F246" s="234">
        <f t="shared" si="11"/>
        <v>370000</v>
      </c>
      <c r="G246" s="234">
        <f t="shared" si="11"/>
        <v>287167.32</v>
      </c>
      <c r="H246" s="234">
        <f t="shared" si="9"/>
        <v>77.61278918918919</v>
      </c>
    </row>
    <row r="247" spans="1:8" ht="25.5">
      <c r="A247" s="28"/>
      <c r="B247" s="15">
        <v>75702</v>
      </c>
      <c r="C247" s="15"/>
      <c r="D247" s="16" t="s">
        <v>88</v>
      </c>
      <c r="E247" s="214">
        <f t="shared" si="11"/>
        <v>370000</v>
      </c>
      <c r="F247" s="214">
        <f t="shared" si="11"/>
        <v>370000</v>
      </c>
      <c r="G247" s="233">
        <f t="shared" si="11"/>
        <v>287167.32</v>
      </c>
      <c r="H247" s="216">
        <f t="shared" si="9"/>
        <v>77.61278918918919</v>
      </c>
    </row>
    <row r="248" spans="1:8" ht="51.75" thickBot="1">
      <c r="A248" s="13"/>
      <c r="B248" s="24"/>
      <c r="C248" s="43">
        <v>8070</v>
      </c>
      <c r="D248" s="21" t="s">
        <v>202</v>
      </c>
      <c r="E248" s="223">
        <v>370000</v>
      </c>
      <c r="F248" s="223">
        <v>370000</v>
      </c>
      <c r="G248" s="240">
        <v>287167.32</v>
      </c>
      <c r="H248" s="220">
        <f t="shared" si="9"/>
        <v>77.61278918918919</v>
      </c>
    </row>
    <row r="249" spans="1:8" ht="15.75" customHeight="1" thickBot="1">
      <c r="A249" s="6">
        <v>758</v>
      </c>
      <c r="B249" s="298"/>
      <c r="C249" s="299"/>
      <c r="D249" s="206" t="s">
        <v>38</v>
      </c>
      <c r="E249" s="212">
        <f>E250</f>
        <v>473759</v>
      </c>
      <c r="F249" s="212">
        <f>F250</f>
        <v>0</v>
      </c>
      <c r="G249" s="270">
        <f>G250</f>
        <v>0</v>
      </c>
      <c r="H249" s="214">
        <v>0</v>
      </c>
    </row>
    <row r="250" spans="1:8" ht="15.75" customHeight="1">
      <c r="A250" s="13"/>
      <c r="B250" s="6">
        <v>75818</v>
      </c>
      <c r="C250" s="6"/>
      <c r="D250" s="27" t="s">
        <v>89</v>
      </c>
      <c r="E250" s="228">
        <f>E251+E252</f>
        <v>473759</v>
      </c>
      <c r="F250" s="228">
        <f>F251+F252</f>
        <v>0</v>
      </c>
      <c r="G250" s="229">
        <f>G251+G252</f>
        <v>0</v>
      </c>
      <c r="H250" s="216">
        <v>0</v>
      </c>
    </row>
    <row r="251" spans="1:8" ht="15.75" customHeight="1">
      <c r="A251" s="13"/>
      <c r="B251" s="28"/>
      <c r="C251" s="13">
        <v>4810</v>
      </c>
      <c r="D251" s="21" t="s">
        <v>172</v>
      </c>
      <c r="E251" s="225">
        <v>100000</v>
      </c>
      <c r="F251" s="225">
        <v>0</v>
      </c>
      <c r="G251" s="226">
        <v>0</v>
      </c>
      <c r="H251" s="219">
        <v>0</v>
      </c>
    </row>
    <row r="252" spans="1:8" ht="15" customHeight="1" thickBot="1">
      <c r="A252" s="23"/>
      <c r="B252" s="23"/>
      <c r="C252" s="47">
        <v>4810</v>
      </c>
      <c r="D252" s="18" t="s">
        <v>173</v>
      </c>
      <c r="E252" s="230">
        <v>373759</v>
      </c>
      <c r="F252" s="230">
        <v>0</v>
      </c>
      <c r="G252" s="231">
        <v>0</v>
      </c>
      <c r="H252" s="223">
        <v>0</v>
      </c>
    </row>
    <row r="253" spans="1:8" ht="15.75" customHeight="1" thickBot="1">
      <c r="A253" s="6">
        <v>801</v>
      </c>
      <c r="B253" s="298"/>
      <c r="C253" s="299"/>
      <c r="D253" s="12" t="s">
        <v>42</v>
      </c>
      <c r="E253" s="212">
        <v>13170748</v>
      </c>
      <c r="F253" s="212">
        <f>F254+F274+F293+F320+F341+F366+F380+F384</f>
        <v>13772483</v>
      </c>
      <c r="G253" s="212">
        <f>G254+G274+G293+G320+G341+G366+G380+G384</f>
        <v>13719843.283</v>
      </c>
      <c r="H253" s="214">
        <f t="shared" si="9"/>
        <v>99.61779065546858</v>
      </c>
    </row>
    <row r="254" spans="1:8" ht="15.75" customHeight="1">
      <c r="A254" s="28"/>
      <c r="B254" s="6">
        <v>80102</v>
      </c>
      <c r="C254" s="6"/>
      <c r="D254" s="30" t="s">
        <v>210</v>
      </c>
      <c r="E254" s="228">
        <f>SUM(E255:E273)</f>
        <v>469137</v>
      </c>
      <c r="F254" s="228">
        <f>SUM(F255:F273)</f>
        <v>477857</v>
      </c>
      <c r="G254" s="232">
        <f>SUM(G255:G273)</f>
        <v>477853.51</v>
      </c>
      <c r="H254" s="216">
        <f t="shared" si="9"/>
        <v>99.99926965598495</v>
      </c>
    </row>
    <row r="255" spans="1:8" ht="39" customHeight="1">
      <c r="A255" s="28"/>
      <c r="B255" s="31"/>
      <c r="C255" s="31">
        <v>2310</v>
      </c>
      <c r="D255" s="32" t="s">
        <v>82</v>
      </c>
      <c r="E255" s="217">
        <v>3403</v>
      </c>
      <c r="F255" s="217">
        <v>3403</v>
      </c>
      <c r="G255" s="218">
        <v>3402.89</v>
      </c>
      <c r="H255" s="219">
        <f t="shared" si="9"/>
        <v>99.99676755803702</v>
      </c>
    </row>
    <row r="256" spans="1:8" ht="25.5">
      <c r="A256" s="28"/>
      <c r="B256" s="31"/>
      <c r="C256" s="31">
        <v>2540</v>
      </c>
      <c r="D256" s="32" t="s">
        <v>92</v>
      </c>
      <c r="E256" s="217">
        <v>134684</v>
      </c>
      <c r="F256" s="217">
        <v>145173</v>
      </c>
      <c r="G256" s="218">
        <v>145173</v>
      </c>
      <c r="H256" s="219">
        <f t="shared" si="9"/>
        <v>100</v>
      </c>
    </row>
    <row r="257" spans="1:8" ht="12.75">
      <c r="A257" s="28"/>
      <c r="B257" s="31"/>
      <c r="C257" s="31">
        <v>4010</v>
      </c>
      <c r="D257" s="32" t="s">
        <v>162</v>
      </c>
      <c r="E257" s="217">
        <v>234650</v>
      </c>
      <c r="F257" s="217">
        <v>229616</v>
      </c>
      <c r="G257" s="218">
        <v>229616</v>
      </c>
      <c r="H257" s="219">
        <f t="shared" si="9"/>
        <v>100</v>
      </c>
    </row>
    <row r="258" spans="1:8" ht="12.75">
      <c r="A258" s="28"/>
      <c r="B258" s="31"/>
      <c r="C258" s="31">
        <v>4040</v>
      </c>
      <c r="D258" s="32" t="s">
        <v>64</v>
      </c>
      <c r="E258" s="217">
        <v>19000</v>
      </c>
      <c r="F258" s="217">
        <v>19000</v>
      </c>
      <c r="G258" s="218">
        <v>18999.54</v>
      </c>
      <c r="H258" s="219">
        <f t="shared" si="9"/>
        <v>99.99757894736842</v>
      </c>
    </row>
    <row r="259" spans="1:8" ht="12.75">
      <c r="A259" s="28"/>
      <c r="B259" s="31"/>
      <c r="C259" s="31">
        <v>4110</v>
      </c>
      <c r="D259" s="32" t="s">
        <v>174</v>
      </c>
      <c r="E259" s="217">
        <v>39000</v>
      </c>
      <c r="F259" s="217">
        <v>42885</v>
      </c>
      <c r="G259" s="218">
        <v>42884.91</v>
      </c>
      <c r="H259" s="219">
        <f t="shared" si="9"/>
        <v>99.99979013641133</v>
      </c>
    </row>
    <row r="260" spans="1:8" ht="12.75">
      <c r="A260" s="28"/>
      <c r="B260" s="31"/>
      <c r="C260" s="31">
        <v>4120</v>
      </c>
      <c r="D260" s="32" t="s">
        <v>66</v>
      </c>
      <c r="E260" s="217">
        <v>5300</v>
      </c>
      <c r="F260" s="217">
        <v>6025</v>
      </c>
      <c r="G260" s="224">
        <v>6024.64</v>
      </c>
      <c r="H260" s="219">
        <f t="shared" si="9"/>
        <v>99.99402489626557</v>
      </c>
    </row>
    <row r="261" spans="1:8" ht="12.75">
      <c r="A261" s="28"/>
      <c r="B261" s="31"/>
      <c r="C261" s="31">
        <v>4170</v>
      </c>
      <c r="D261" s="32" t="s">
        <v>143</v>
      </c>
      <c r="E261" s="217">
        <v>400</v>
      </c>
      <c r="F261" s="217">
        <v>400</v>
      </c>
      <c r="G261" s="218">
        <v>400</v>
      </c>
      <c r="H261" s="219">
        <f t="shared" si="9"/>
        <v>100</v>
      </c>
    </row>
    <row r="262" spans="1:8" ht="12.75">
      <c r="A262" s="28"/>
      <c r="B262" s="31"/>
      <c r="C262" s="31">
        <v>4210</v>
      </c>
      <c r="D262" s="32" t="s">
        <v>67</v>
      </c>
      <c r="E262" s="217">
        <v>3900</v>
      </c>
      <c r="F262" s="217">
        <v>2700</v>
      </c>
      <c r="G262" s="218">
        <v>2699.44</v>
      </c>
      <c r="H262" s="219">
        <f t="shared" si="9"/>
        <v>99.97925925925925</v>
      </c>
    </row>
    <row r="263" spans="1:8" ht="12.75">
      <c r="A263" s="28"/>
      <c r="B263" s="31"/>
      <c r="C263" s="31">
        <v>4240</v>
      </c>
      <c r="D263" s="32" t="s">
        <v>90</v>
      </c>
      <c r="E263" s="217">
        <v>500</v>
      </c>
      <c r="F263" s="217">
        <v>500</v>
      </c>
      <c r="G263" s="218">
        <v>499.16</v>
      </c>
      <c r="H263" s="219">
        <f t="shared" si="9"/>
        <v>99.83200000000001</v>
      </c>
    </row>
    <row r="264" spans="1:8" ht="12.75">
      <c r="A264" s="28"/>
      <c r="B264" s="31"/>
      <c r="C264" s="31">
        <v>4260</v>
      </c>
      <c r="D264" s="32" t="s">
        <v>68</v>
      </c>
      <c r="E264" s="217">
        <v>9800</v>
      </c>
      <c r="F264" s="217">
        <v>10434</v>
      </c>
      <c r="G264" s="218">
        <v>10434</v>
      </c>
      <c r="H264" s="219">
        <f aca="true" t="shared" si="12" ref="H264:H295">(G264/F264)*100</f>
        <v>100</v>
      </c>
    </row>
    <row r="265" spans="1:8" ht="12.75">
      <c r="A265" s="28"/>
      <c r="B265" s="31"/>
      <c r="C265" s="31">
        <v>4280</v>
      </c>
      <c r="D265" s="32" t="s">
        <v>77</v>
      </c>
      <c r="E265" s="217">
        <v>500</v>
      </c>
      <c r="F265" s="217">
        <v>224</v>
      </c>
      <c r="G265" s="218">
        <v>223.5</v>
      </c>
      <c r="H265" s="219">
        <f t="shared" si="12"/>
        <v>99.77678571428571</v>
      </c>
    </row>
    <row r="266" spans="1:8" ht="12.75">
      <c r="A266" s="28"/>
      <c r="B266" s="31"/>
      <c r="C266" s="31">
        <v>4300</v>
      </c>
      <c r="D266" s="32" t="s">
        <v>61</v>
      </c>
      <c r="E266" s="217">
        <v>1400</v>
      </c>
      <c r="F266" s="217">
        <v>1030</v>
      </c>
      <c r="G266" s="218">
        <v>1030</v>
      </c>
      <c r="H266" s="219">
        <f t="shared" si="12"/>
        <v>100</v>
      </c>
    </row>
    <row r="267" spans="1:8" ht="12.75">
      <c r="A267" s="28"/>
      <c r="B267" s="31"/>
      <c r="C267" s="31">
        <v>4350</v>
      </c>
      <c r="D267" s="32" t="s">
        <v>201</v>
      </c>
      <c r="E267" s="217">
        <v>300</v>
      </c>
      <c r="F267" s="217">
        <v>134</v>
      </c>
      <c r="G267" s="218">
        <v>134</v>
      </c>
      <c r="H267" s="219">
        <f t="shared" si="12"/>
        <v>100</v>
      </c>
    </row>
    <row r="268" spans="1:8" ht="25.5">
      <c r="A268" s="28"/>
      <c r="B268" s="31"/>
      <c r="C268" s="31">
        <v>4370</v>
      </c>
      <c r="D268" s="32" t="s">
        <v>150</v>
      </c>
      <c r="E268" s="217">
        <v>600</v>
      </c>
      <c r="F268" s="217">
        <v>650</v>
      </c>
      <c r="G268" s="218">
        <v>650</v>
      </c>
      <c r="H268" s="219">
        <f t="shared" si="12"/>
        <v>100</v>
      </c>
    </row>
    <row r="269" spans="1:8" ht="12.75">
      <c r="A269" s="28"/>
      <c r="B269" s="31"/>
      <c r="C269" s="31">
        <v>4410</v>
      </c>
      <c r="D269" s="32" t="s">
        <v>164</v>
      </c>
      <c r="E269" s="217">
        <v>400</v>
      </c>
      <c r="F269" s="217">
        <v>83</v>
      </c>
      <c r="G269" s="218">
        <v>82.7</v>
      </c>
      <c r="H269" s="219">
        <f t="shared" si="12"/>
        <v>99.63855421686748</v>
      </c>
    </row>
    <row r="270" spans="1:8" ht="12.75">
      <c r="A270" s="28"/>
      <c r="B270" s="31"/>
      <c r="C270" s="31">
        <v>4430</v>
      </c>
      <c r="D270" s="32" t="s">
        <v>70</v>
      </c>
      <c r="E270" s="217">
        <v>300</v>
      </c>
      <c r="F270" s="217">
        <v>300</v>
      </c>
      <c r="G270" s="218">
        <v>300</v>
      </c>
      <c r="H270" s="219">
        <f t="shared" si="12"/>
        <v>100</v>
      </c>
    </row>
    <row r="271" spans="1:8" ht="12.75">
      <c r="A271" s="28"/>
      <c r="B271" s="31"/>
      <c r="C271" s="31">
        <v>4440</v>
      </c>
      <c r="D271" s="32" t="s">
        <v>71</v>
      </c>
      <c r="E271" s="217">
        <v>14770</v>
      </c>
      <c r="F271" s="217">
        <v>14770</v>
      </c>
      <c r="G271" s="224">
        <v>14770</v>
      </c>
      <c r="H271" s="219">
        <f t="shared" si="12"/>
        <v>100</v>
      </c>
    </row>
    <row r="272" spans="1:8" ht="25.5">
      <c r="A272" s="28"/>
      <c r="B272" s="28"/>
      <c r="C272" s="31">
        <v>4740</v>
      </c>
      <c r="D272" s="32" t="s">
        <v>147</v>
      </c>
      <c r="E272" s="217">
        <v>230</v>
      </c>
      <c r="F272" s="217">
        <v>230</v>
      </c>
      <c r="G272" s="224">
        <v>229.83</v>
      </c>
      <c r="H272" s="219">
        <f t="shared" si="12"/>
        <v>99.92608695652174</v>
      </c>
    </row>
    <row r="273" spans="1:8" ht="26.25" thickBot="1">
      <c r="A273" s="28"/>
      <c r="B273" s="28"/>
      <c r="C273" s="31">
        <v>4750</v>
      </c>
      <c r="D273" s="32" t="s">
        <v>148</v>
      </c>
      <c r="E273" s="217">
        <v>0</v>
      </c>
      <c r="F273" s="217">
        <v>300</v>
      </c>
      <c r="G273" s="218">
        <v>299.9</v>
      </c>
      <c r="H273" s="219">
        <f t="shared" si="12"/>
        <v>99.96666666666665</v>
      </c>
    </row>
    <row r="274" spans="1:8" ht="15.75" customHeight="1">
      <c r="A274" s="28"/>
      <c r="B274" s="6">
        <v>80111</v>
      </c>
      <c r="C274" s="6"/>
      <c r="D274" s="30" t="s">
        <v>91</v>
      </c>
      <c r="E274" s="228">
        <f>SUM(E275:E292)</f>
        <v>1183180</v>
      </c>
      <c r="F274" s="228">
        <f>SUM(F275:F292)</f>
        <v>1256878</v>
      </c>
      <c r="G274" s="232">
        <f>SUM(G275:G292)</f>
        <v>1256877.04</v>
      </c>
      <c r="H274" s="216">
        <f t="shared" si="12"/>
        <v>99.99992362027183</v>
      </c>
    </row>
    <row r="275" spans="1:8" ht="41.25" customHeight="1">
      <c r="A275" s="28"/>
      <c r="B275" s="28"/>
      <c r="C275" s="31">
        <v>2310</v>
      </c>
      <c r="D275" s="32" t="s">
        <v>82</v>
      </c>
      <c r="E275" s="217">
        <v>0</v>
      </c>
      <c r="F275" s="217">
        <v>2061</v>
      </c>
      <c r="G275" s="218">
        <v>2060.84</v>
      </c>
      <c r="H275" s="219">
        <f t="shared" si="12"/>
        <v>99.99223677826299</v>
      </c>
    </row>
    <row r="276" spans="1:8" ht="25.5">
      <c r="A276" s="28"/>
      <c r="B276" s="28"/>
      <c r="C276" s="31">
        <v>2540</v>
      </c>
      <c r="D276" s="32" t="s">
        <v>92</v>
      </c>
      <c r="E276" s="217">
        <v>816520</v>
      </c>
      <c r="F276" s="217">
        <v>892774</v>
      </c>
      <c r="G276" s="218">
        <v>892774</v>
      </c>
      <c r="H276" s="219">
        <f t="shared" si="12"/>
        <v>100</v>
      </c>
    </row>
    <row r="277" spans="1:8" ht="12.75">
      <c r="A277" s="28"/>
      <c r="B277" s="28"/>
      <c r="C277" s="31">
        <v>4010</v>
      </c>
      <c r="D277" s="32" t="s">
        <v>162</v>
      </c>
      <c r="E277" s="217">
        <v>265120</v>
      </c>
      <c r="F277" s="217">
        <v>258941</v>
      </c>
      <c r="G277" s="218">
        <v>258940.46</v>
      </c>
      <c r="H277" s="219">
        <f t="shared" si="12"/>
        <v>99.99979145828586</v>
      </c>
    </row>
    <row r="278" spans="1:8" ht="12.75">
      <c r="A278" s="28"/>
      <c r="B278" s="28"/>
      <c r="C278" s="31">
        <v>4040</v>
      </c>
      <c r="D278" s="32" t="s">
        <v>64</v>
      </c>
      <c r="E278" s="217">
        <v>19600</v>
      </c>
      <c r="F278" s="217">
        <v>19600</v>
      </c>
      <c r="G278" s="218">
        <v>19600.45</v>
      </c>
      <c r="H278" s="219">
        <f t="shared" si="12"/>
        <v>100.00229591836735</v>
      </c>
    </row>
    <row r="279" spans="1:8" ht="12.75">
      <c r="A279" s="28"/>
      <c r="B279" s="28"/>
      <c r="C279" s="31">
        <v>4110</v>
      </c>
      <c r="D279" s="32" t="s">
        <v>167</v>
      </c>
      <c r="E279" s="217">
        <v>45310</v>
      </c>
      <c r="F279" s="217">
        <v>47080</v>
      </c>
      <c r="G279" s="218">
        <v>47079.6</v>
      </c>
      <c r="H279" s="219">
        <f t="shared" si="12"/>
        <v>99.99915038232795</v>
      </c>
    </row>
    <row r="280" spans="1:8" ht="12.75">
      <c r="A280" s="28"/>
      <c r="B280" s="28"/>
      <c r="C280" s="31">
        <v>4120</v>
      </c>
      <c r="D280" s="32" t="s">
        <v>66</v>
      </c>
      <c r="E280" s="217">
        <v>6200</v>
      </c>
      <c r="F280" s="217">
        <v>6614</v>
      </c>
      <c r="G280" s="224">
        <v>6613.85</v>
      </c>
      <c r="H280" s="219">
        <f t="shared" si="12"/>
        <v>99.99773208345934</v>
      </c>
    </row>
    <row r="281" spans="1:8" ht="12.75">
      <c r="A281" s="28"/>
      <c r="B281" s="28"/>
      <c r="C281" s="31">
        <v>4210</v>
      </c>
      <c r="D281" s="32" t="s">
        <v>67</v>
      </c>
      <c r="E281" s="217">
        <v>3195</v>
      </c>
      <c r="F281" s="217">
        <v>2395</v>
      </c>
      <c r="G281" s="218">
        <v>2394.89</v>
      </c>
      <c r="H281" s="219">
        <f t="shared" si="12"/>
        <v>99.99540709812108</v>
      </c>
    </row>
    <row r="282" spans="1:8" ht="12.75">
      <c r="A282" s="28"/>
      <c r="B282" s="28"/>
      <c r="C282" s="31">
        <v>4260</v>
      </c>
      <c r="D282" s="32" t="s">
        <v>68</v>
      </c>
      <c r="E282" s="217">
        <v>7100</v>
      </c>
      <c r="F282" s="217">
        <v>7730</v>
      </c>
      <c r="G282" s="218">
        <v>7730</v>
      </c>
      <c r="H282" s="219">
        <f t="shared" si="12"/>
        <v>100</v>
      </c>
    </row>
    <row r="283" spans="1:8" ht="12.75">
      <c r="A283" s="28"/>
      <c r="B283" s="28"/>
      <c r="C283" s="31">
        <v>4280</v>
      </c>
      <c r="D283" s="32" t="s">
        <v>77</v>
      </c>
      <c r="E283" s="217">
        <v>400</v>
      </c>
      <c r="F283" s="217">
        <v>193</v>
      </c>
      <c r="G283" s="218">
        <v>192.5</v>
      </c>
      <c r="H283" s="219">
        <f t="shared" si="12"/>
        <v>99.74093264248705</v>
      </c>
    </row>
    <row r="284" spans="1:8" ht="12.75">
      <c r="A284" s="28"/>
      <c r="B284" s="28"/>
      <c r="C284" s="31">
        <v>4300</v>
      </c>
      <c r="D284" s="32" t="s">
        <v>61</v>
      </c>
      <c r="E284" s="217">
        <v>1400</v>
      </c>
      <c r="F284" s="217">
        <v>950</v>
      </c>
      <c r="G284" s="218">
        <v>950</v>
      </c>
      <c r="H284" s="219">
        <f t="shared" si="12"/>
        <v>100</v>
      </c>
    </row>
    <row r="285" spans="1:8" ht="12.75">
      <c r="A285" s="28"/>
      <c r="B285" s="28"/>
      <c r="C285" s="31">
        <v>4350</v>
      </c>
      <c r="D285" s="32" t="s">
        <v>201</v>
      </c>
      <c r="E285" s="217">
        <v>300</v>
      </c>
      <c r="F285" s="217">
        <v>171</v>
      </c>
      <c r="G285" s="218">
        <v>171</v>
      </c>
      <c r="H285" s="219">
        <f t="shared" si="12"/>
        <v>100</v>
      </c>
    </row>
    <row r="286" spans="1:8" ht="25.5">
      <c r="A286" s="28"/>
      <c r="B286" s="28"/>
      <c r="C286" s="31">
        <v>4370</v>
      </c>
      <c r="D286" s="32" t="s">
        <v>150</v>
      </c>
      <c r="E286" s="217">
        <v>600</v>
      </c>
      <c r="F286" s="217">
        <v>635</v>
      </c>
      <c r="G286" s="218">
        <v>635</v>
      </c>
      <c r="H286" s="219">
        <f t="shared" si="12"/>
        <v>100</v>
      </c>
    </row>
    <row r="287" spans="1:8" ht="12.75">
      <c r="A287" s="28"/>
      <c r="B287" s="28"/>
      <c r="C287" s="31">
        <v>4410</v>
      </c>
      <c r="D287" s="32" t="s">
        <v>69</v>
      </c>
      <c r="E287" s="217">
        <v>400</v>
      </c>
      <c r="F287" s="217">
        <v>189</v>
      </c>
      <c r="G287" s="218">
        <v>189.3</v>
      </c>
      <c r="H287" s="219">
        <f t="shared" si="12"/>
        <v>100.15873015873015</v>
      </c>
    </row>
    <row r="288" spans="1:8" ht="12.75">
      <c r="A288" s="28"/>
      <c r="B288" s="28"/>
      <c r="C288" s="31">
        <v>4430</v>
      </c>
      <c r="D288" s="32" t="s">
        <v>70</v>
      </c>
      <c r="E288" s="217">
        <v>300</v>
      </c>
      <c r="F288" s="217">
        <v>300</v>
      </c>
      <c r="G288" s="218">
        <v>300</v>
      </c>
      <c r="H288" s="219">
        <f t="shared" si="12"/>
        <v>100</v>
      </c>
    </row>
    <row r="289" spans="1:8" ht="12.75">
      <c r="A289" s="28"/>
      <c r="B289" s="28"/>
      <c r="C289" s="31">
        <v>4440</v>
      </c>
      <c r="D289" s="32" t="s">
        <v>71</v>
      </c>
      <c r="E289" s="217">
        <v>16435</v>
      </c>
      <c r="F289" s="217">
        <v>16435</v>
      </c>
      <c r="G289" s="218">
        <v>16435</v>
      </c>
      <c r="H289" s="219">
        <f t="shared" si="12"/>
        <v>100</v>
      </c>
    </row>
    <row r="290" spans="1:8" ht="25.5">
      <c r="A290" s="28"/>
      <c r="B290" s="28"/>
      <c r="C290" s="31">
        <v>4740</v>
      </c>
      <c r="D290" s="32" t="s">
        <v>147</v>
      </c>
      <c r="E290" s="217">
        <v>300</v>
      </c>
      <c r="F290" s="217">
        <v>220</v>
      </c>
      <c r="G290" s="224">
        <v>219.95</v>
      </c>
      <c r="H290" s="219">
        <f t="shared" si="12"/>
        <v>99.97727272727272</v>
      </c>
    </row>
    <row r="291" spans="1:8" ht="25.5">
      <c r="A291" s="28"/>
      <c r="B291" s="28"/>
      <c r="C291" s="31">
        <v>4700</v>
      </c>
      <c r="D291" s="32" t="s">
        <v>154</v>
      </c>
      <c r="E291" s="217">
        <v>0</v>
      </c>
      <c r="F291" s="217">
        <v>190</v>
      </c>
      <c r="G291" s="224">
        <v>190</v>
      </c>
      <c r="H291" s="219">
        <f t="shared" si="12"/>
        <v>100</v>
      </c>
    </row>
    <row r="292" spans="1:8" ht="26.25" thickBot="1">
      <c r="A292" s="28"/>
      <c r="B292" s="7"/>
      <c r="C292" s="63">
        <v>4750</v>
      </c>
      <c r="D292" s="48" t="s">
        <v>148</v>
      </c>
      <c r="E292" s="221">
        <v>0</v>
      </c>
      <c r="F292" s="221">
        <v>400</v>
      </c>
      <c r="G292" s="222">
        <v>400.2</v>
      </c>
      <c r="H292" s="219">
        <f t="shared" si="12"/>
        <v>100.05</v>
      </c>
    </row>
    <row r="293" spans="1:8" ht="15.75" customHeight="1">
      <c r="A293" s="13"/>
      <c r="B293" s="15">
        <v>80120</v>
      </c>
      <c r="C293" s="15"/>
      <c r="D293" s="16" t="s">
        <v>43</v>
      </c>
      <c r="E293" s="214">
        <f>SUM(E294:E319)</f>
        <v>5445998</v>
      </c>
      <c r="F293" s="214">
        <f>SUM(F294:F319)</f>
        <v>6497457</v>
      </c>
      <c r="G293" s="233">
        <f>SUM(G294:G319)</f>
        <v>6494109.2299999995</v>
      </c>
      <c r="H293" s="216">
        <f t="shared" si="12"/>
        <v>99.94847568825772</v>
      </c>
    </row>
    <row r="294" spans="1:8" ht="25.5">
      <c r="A294" s="13"/>
      <c r="B294" s="24"/>
      <c r="C294" s="43">
        <v>2540</v>
      </c>
      <c r="D294" s="21" t="s">
        <v>92</v>
      </c>
      <c r="E294" s="225">
        <v>89178</v>
      </c>
      <c r="F294" s="225">
        <v>79154</v>
      </c>
      <c r="G294" s="240">
        <v>77625.18</v>
      </c>
      <c r="H294" s="219">
        <f t="shared" si="12"/>
        <v>98.06854991535488</v>
      </c>
    </row>
    <row r="295" spans="1:8" ht="12.75">
      <c r="A295" s="13"/>
      <c r="B295" s="24"/>
      <c r="C295" s="43">
        <v>3020</v>
      </c>
      <c r="D295" s="21" t="s">
        <v>175</v>
      </c>
      <c r="E295" s="225">
        <v>54070</v>
      </c>
      <c r="F295" s="225">
        <v>55380</v>
      </c>
      <c r="G295" s="240">
        <v>55374.13</v>
      </c>
      <c r="H295" s="219">
        <f t="shared" si="12"/>
        <v>99.98940050559769</v>
      </c>
    </row>
    <row r="296" spans="1:8" ht="12.75">
      <c r="A296" s="13"/>
      <c r="B296" s="24"/>
      <c r="C296" s="43">
        <v>4010</v>
      </c>
      <c r="D296" s="21" t="s">
        <v>62</v>
      </c>
      <c r="E296" s="225">
        <v>3608034</v>
      </c>
      <c r="F296" s="225">
        <v>3932803</v>
      </c>
      <c r="G296" s="240">
        <v>3932716.2</v>
      </c>
      <c r="H296" s="219">
        <f aca="true" t="shared" si="13" ref="H296:H327">(G296/F296)*100</f>
        <v>99.99779292275764</v>
      </c>
    </row>
    <row r="297" spans="1:8" ht="12.75">
      <c r="A297" s="13"/>
      <c r="B297" s="24"/>
      <c r="C297" s="43">
        <v>4040</v>
      </c>
      <c r="D297" s="21" t="s">
        <v>64</v>
      </c>
      <c r="E297" s="225">
        <v>303004</v>
      </c>
      <c r="F297" s="225">
        <v>301958</v>
      </c>
      <c r="G297" s="240">
        <v>301957.59</v>
      </c>
      <c r="H297" s="219">
        <f t="shared" si="13"/>
        <v>99.99986421952723</v>
      </c>
    </row>
    <row r="298" spans="1:8" ht="12.75">
      <c r="A298" s="13"/>
      <c r="B298" s="24"/>
      <c r="C298" s="43">
        <v>4110</v>
      </c>
      <c r="D298" s="21" t="s">
        <v>65</v>
      </c>
      <c r="E298" s="225">
        <v>609646</v>
      </c>
      <c r="F298" s="225">
        <v>718959</v>
      </c>
      <c r="G298" s="240">
        <v>718943.87</v>
      </c>
      <c r="H298" s="219">
        <f t="shared" si="13"/>
        <v>99.99789556845383</v>
      </c>
    </row>
    <row r="299" spans="1:8" ht="12.75">
      <c r="A299" s="13"/>
      <c r="B299" s="24"/>
      <c r="C299" s="43">
        <v>4120</v>
      </c>
      <c r="D299" s="21" t="s">
        <v>66</v>
      </c>
      <c r="E299" s="225">
        <v>92426</v>
      </c>
      <c r="F299" s="225">
        <v>102372</v>
      </c>
      <c r="G299" s="240">
        <v>102341.22</v>
      </c>
      <c r="H299" s="219">
        <f t="shared" si="13"/>
        <v>99.96993318485524</v>
      </c>
    </row>
    <row r="300" spans="1:8" ht="12.75">
      <c r="A300" s="13"/>
      <c r="B300" s="24"/>
      <c r="C300" s="43">
        <v>4170</v>
      </c>
      <c r="D300" s="21" t="s">
        <v>143</v>
      </c>
      <c r="E300" s="225">
        <v>9580</v>
      </c>
      <c r="F300" s="225">
        <v>14620</v>
      </c>
      <c r="G300" s="240">
        <v>14617.6</v>
      </c>
      <c r="H300" s="219">
        <f t="shared" si="13"/>
        <v>99.98358413132695</v>
      </c>
    </row>
    <row r="301" spans="1:8" ht="12.75">
      <c r="A301" s="13"/>
      <c r="B301" s="24"/>
      <c r="C301" s="43">
        <v>4210</v>
      </c>
      <c r="D301" s="21" t="s">
        <v>67</v>
      </c>
      <c r="E301" s="225">
        <v>157710</v>
      </c>
      <c r="F301" s="225">
        <v>198237</v>
      </c>
      <c r="G301" s="240">
        <v>198174.48</v>
      </c>
      <c r="H301" s="219">
        <f t="shared" si="13"/>
        <v>99.96846199246357</v>
      </c>
    </row>
    <row r="302" spans="1:8" ht="12.75">
      <c r="A302" s="13"/>
      <c r="B302" s="24"/>
      <c r="C302" s="43">
        <v>4220</v>
      </c>
      <c r="D302" s="21" t="s">
        <v>75</v>
      </c>
      <c r="E302" s="225">
        <v>0</v>
      </c>
      <c r="F302" s="225">
        <v>500</v>
      </c>
      <c r="G302" s="240">
        <v>500</v>
      </c>
      <c r="H302" s="219">
        <f t="shared" si="13"/>
        <v>100</v>
      </c>
    </row>
    <row r="303" spans="1:8" ht="12.75">
      <c r="A303" s="13"/>
      <c r="B303" s="24"/>
      <c r="C303" s="43">
        <v>4140</v>
      </c>
      <c r="D303" s="21" t="s">
        <v>217</v>
      </c>
      <c r="E303" s="225">
        <v>5600</v>
      </c>
      <c r="F303" s="225">
        <v>6992</v>
      </c>
      <c r="G303" s="240">
        <v>6952</v>
      </c>
      <c r="H303" s="219">
        <f t="shared" si="13"/>
        <v>99.4279176201373</v>
      </c>
    </row>
    <row r="304" spans="1:8" ht="12.75">
      <c r="A304" s="13"/>
      <c r="B304" s="24"/>
      <c r="C304" s="43">
        <v>4240</v>
      </c>
      <c r="D304" s="21" t="s">
        <v>90</v>
      </c>
      <c r="E304" s="225">
        <v>9000</v>
      </c>
      <c r="F304" s="225">
        <v>9927</v>
      </c>
      <c r="G304" s="240">
        <v>9926.93</v>
      </c>
      <c r="H304" s="219">
        <f t="shared" si="13"/>
        <v>99.9992948524227</v>
      </c>
    </row>
    <row r="305" spans="1:8" ht="12.75">
      <c r="A305" s="13"/>
      <c r="B305" s="24"/>
      <c r="C305" s="43">
        <v>4260</v>
      </c>
      <c r="D305" s="21" t="s">
        <v>68</v>
      </c>
      <c r="E305" s="225">
        <v>184950</v>
      </c>
      <c r="F305" s="225">
        <v>187017</v>
      </c>
      <c r="G305" s="240">
        <v>186814.56</v>
      </c>
      <c r="H305" s="219">
        <f t="shared" si="13"/>
        <v>99.89175315613019</v>
      </c>
    </row>
    <row r="306" spans="1:8" ht="12.75">
      <c r="A306" s="13"/>
      <c r="B306" s="24"/>
      <c r="C306" s="43">
        <v>4270</v>
      </c>
      <c r="D306" s="21" t="s">
        <v>74</v>
      </c>
      <c r="E306" s="225">
        <v>9350</v>
      </c>
      <c r="F306" s="225">
        <v>9620</v>
      </c>
      <c r="G306" s="240">
        <v>9619.37</v>
      </c>
      <c r="H306" s="219">
        <f t="shared" si="13"/>
        <v>99.99345114345115</v>
      </c>
    </row>
    <row r="307" spans="1:8" ht="12.75">
      <c r="A307" s="13"/>
      <c r="B307" s="24"/>
      <c r="C307" s="43">
        <v>4280</v>
      </c>
      <c r="D307" s="21" t="s">
        <v>77</v>
      </c>
      <c r="E307" s="225">
        <v>2500</v>
      </c>
      <c r="F307" s="225">
        <v>3231</v>
      </c>
      <c r="G307" s="240">
        <v>3163.5</v>
      </c>
      <c r="H307" s="219">
        <f t="shared" si="13"/>
        <v>97.9108635097493</v>
      </c>
    </row>
    <row r="308" spans="1:8" ht="12.75">
      <c r="A308" s="13"/>
      <c r="B308" s="24"/>
      <c r="C308" s="43">
        <v>4300</v>
      </c>
      <c r="D308" s="21" t="s">
        <v>61</v>
      </c>
      <c r="E308" s="225">
        <v>15593</v>
      </c>
      <c r="F308" s="225">
        <v>16387</v>
      </c>
      <c r="G308" s="240">
        <v>16153.79</v>
      </c>
      <c r="H308" s="219">
        <f t="shared" si="13"/>
        <v>98.57685970586441</v>
      </c>
    </row>
    <row r="309" spans="1:8" ht="12.75">
      <c r="A309" s="13"/>
      <c r="B309" s="24"/>
      <c r="C309" s="43">
        <v>4350</v>
      </c>
      <c r="D309" s="21" t="s">
        <v>201</v>
      </c>
      <c r="E309" s="225">
        <v>6600</v>
      </c>
      <c r="F309" s="225">
        <v>7565</v>
      </c>
      <c r="G309" s="240">
        <v>7547.83</v>
      </c>
      <c r="H309" s="219">
        <f t="shared" si="13"/>
        <v>99.77303370786517</v>
      </c>
    </row>
    <row r="310" spans="1:8" ht="25.5">
      <c r="A310" s="13"/>
      <c r="B310" s="24"/>
      <c r="C310" s="43">
        <v>4370</v>
      </c>
      <c r="D310" s="21" t="s">
        <v>176</v>
      </c>
      <c r="E310" s="225">
        <v>13500</v>
      </c>
      <c r="F310" s="225">
        <v>13451</v>
      </c>
      <c r="G310" s="240">
        <v>13450.19</v>
      </c>
      <c r="H310" s="219">
        <f t="shared" si="13"/>
        <v>99.993978142889</v>
      </c>
    </row>
    <row r="311" spans="1:8" ht="12.75">
      <c r="A311" s="13"/>
      <c r="B311" s="24"/>
      <c r="C311" s="43">
        <v>4410</v>
      </c>
      <c r="D311" s="21" t="s">
        <v>69</v>
      </c>
      <c r="E311" s="225">
        <v>5900</v>
      </c>
      <c r="F311" s="225">
        <v>5989</v>
      </c>
      <c r="G311" s="240">
        <v>5930.82</v>
      </c>
      <c r="H311" s="219">
        <f t="shared" si="13"/>
        <v>99.0285523459676</v>
      </c>
    </row>
    <row r="312" spans="1:8" ht="12.75">
      <c r="A312" s="13"/>
      <c r="B312" s="24"/>
      <c r="C312" s="43">
        <v>4420</v>
      </c>
      <c r="D312" s="21" t="s">
        <v>177</v>
      </c>
      <c r="E312" s="225">
        <v>0</v>
      </c>
      <c r="F312" s="225">
        <v>125</v>
      </c>
      <c r="G312" s="240">
        <v>124.85</v>
      </c>
      <c r="H312" s="219">
        <f t="shared" si="13"/>
        <v>99.88</v>
      </c>
    </row>
    <row r="313" spans="1:8" ht="12.75">
      <c r="A313" s="13"/>
      <c r="B313" s="24"/>
      <c r="C313" s="43">
        <v>4430</v>
      </c>
      <c r="D313" s="21" t="s">
        <v>70</v>
      </c>
      <c r="E313" s="225">
        <v>13000</v>
      </c>
      <c r="F313" s="225">
        <v>15552</v>
      </c>
      <c r="G313" s="240">
        <v>14562</v>
      </c>
      <c r="H313" s="219">
        <f t="shared" si="13"/>
        <v>93.63425925925925</v>
      </c>
    </row>
    <row r="314" spans="1:8" ht="12.75">
      <c r="A314" s="13"/>
      <c r="B314" s="24"/>
      <c r="C314" s="43">
        <v>4440</v>
      </c>
      <c r="D314" s="21" t="s">
        <v>71</v>
      </c>
      <c r="E314" s="225">
        <v>234857</v>
      </c>
      <c r="F314" s="225">
        <v>237882</v>
      </c>
      <c r="G314" s="240">
        <v>237882</v>
      </c>
      <c r="H314" s="219">
        <f t="shared" si="13"/>
        <v>100</v>
      </c>
    </row>
    <row r="315" spans="1:8" ht="25.5">
      <c r="A315" s="13"/>
      <c r="B315" s="24"/>
      <c r="C315" s="43">
        <v>4740</v>
      </c>
      <c r="D315" s="21" t="s">
        <v>147</v>
      </c>
      <c r="E315" s="225">
        <v>8500</v>
      </c>
      <c r="F315" s="225">
        <v>514</v>
      </c>
      <c r="G315" s="240">
        <v>514.02</v>
      </c>
      <c r="H315" s="219">
        <f t="shared" si="13"/>
        <v>100.00389105058365</v>
      </c>
    </row>
    <row r="316" spans="1:8" ht="25.5">
      <c r="A316" s="13"/>
      <c r="B316" s="24"/>
      <c r="C316" s="43">
        <v>4750</v>
      </c>
      <c r="D316" s="21" t="s">
        <v>148</v>
      </c>
      <c r="E316" s="225">
        <v>13000</v>
      </c>
      <c r="F316" s="225">
        <v>13721</v>
      </c>
      <c r="G316" s="226">
        <v>13720.1</v>
      </c>
      <c r="H316" s="219">
        <f t="shared" si="13"/>
        <v>99.99344071131841</v>
      </c>
    </row>
    <row r="317" spans="1:8" ht="25.5">
      <c r="A317" s="13"/>
      <c r="B317" s="24"/>
      <c r="C317" s="43">
        <v>4700</v>
      </c>
      <c r="D317" s="21" t="s">
        <v>166</v>
      </c>
      <c r="E317" s="225">
        <v>0</v>
      </c>
      <c r="F317" s="225">
        <v>5980</v>
      </c>
      <c r="G317" s="240">
        <v>5976</v>
      </c>
      <c r="H317" s="219">
        <f t="shared" si="13"/>
        <v>99.93311036789298</v>
      </c>
    </row>
    <row r="318" spans="1:8" ht="12.75">
      <c r="A318" s="13"/>
      <c r="B318" s="24"/>
      <c r="C318" s="43">
        <v>6050</v>
      </c>
      <c r="D318" s="21" t="s">
        <v>83</v>
      </c>
      <c r="E318" s="239">
        <v>0</v>
      </c>
      <c r="F318" s="225">
        <v>554621</v>
      </c>
      <c r="G318" s="240">
        <v>554621</v>
      </c>
      <c r="H318" s="238">
        <f t="shared" si="13"/>
        <v>100</v>
      </c>
    </row>
    <row r="319" spans="1:8" ht="26.25" thickBot="1">
      <c r="A319" s="13"/>
      <c r="B319" s="17"/>
      <c r="C319" s="23">
        <v>6060</v>
      </c>
      <c r="D319" s="64" t="s">
        <v>155</v>
      </c>
      <c r="E319" s="223">
        <v>0</v>
      </c>
      <c r="F319" s="223">
        <v>4900</v>
      </c>
      <c r="G319" s="254">
        <v>4900</v>
      </c>
      <c r="H319" s="219">
        <f t="shared" si="13"/>
        <v>100</v>
      </c>
    </row>
    <row r="320" spans="1:8" ht="15.75" customHeight="1">
      <c r="A320" s="13"/>
      <c r="B320" s="52">
        <v>80123</v>
      </c>
      <c r="C320" s="65"/>
      <c r="D320" s="66" t="s">
        <v>93</v>
      </c>
      <c r="E320" s="271">
        <f>SUM(E321:E340)</f>
        <v>1285710</v>
      </c>
      <c r="F320" s="271">
        <f>SUM(F321:F340)</f>
        <v>1401118</v>
      </c>
      <c r="G320" s="267">
        <f>SUM(G321:G340)</f>
        <v>1399270.7699999998</v>
      </c>
      <c r="H320" s="216">
        <f t="shared" si="13"/>
        <v>99.86816028343078</v>
      </c>
    </row>
    <row r="321" spans="1:8" ht="12.75">
      <c r="A321" s="13"/>
      <c r="B321" s="13"/>
      <c r="C321" s="24">
        <v>3020</v>
      </c>
      <c r="D321" s="67" t="s">
        <v>175</v>
      </c>
      <c r="E321" s="225">
        <v>15620</v>
      </c>
      <c r="F321" s="225">
        <v>10439</v>
      </c>
      <c r="G321" s="240">
        <v>10439.32</v>
      </c>
      <c r="H321" s="219">
        <f t="shared" si="13"/>
        <v>100.00306542772297</v>
      </c>
    </row>
    <row r="322" spans="1:8" ht="12.75">
      <c r="A322" s="13"/>
      <c r="B322" s="13"/>
      <c r="C322" s="24">
        <v>4010</v>
      </c>
      <c r="D322" s="67" t="s">
        <v>62</v>
      </c>
      <c r="E322" s="225">
        <v>910782</v>
      </c>
      <c r="F322" s="225">
        <v>994612</v>
      </c>
      <c r="G322" s="240">
        <v>992939.25</v>
      </c>
      <c r="H322" s="219">
        <f t="shared" si="13"/>
        <v>99.83181883990943</v>
      </c>
    </row>
    <row r="323" spans="1:8" ht="12.75">
      <c r="A323" s="13"/>
      <c r="B323" s="13"/>
      <c r="C323" s="24">
        <v>4040</v>
      </c>
      <c r="D323" s="67" t="s">
        <v>64</v>
      </c>
      <c r="E323" s="225">
        <v>83321</v>
      </c>
      <c r="F323" s="225">
        <v>89916</v>
      </c>
      <c r="G323" s="240">
        <v>89914</v>
      </c>
      <c r="H323" s="219">
        <f t="shared" si="13"/>
        <v>99.99777570176609</v>
      </c>
    </row>
    <row r="324" spans="1:8" ht="12.75">
      <c r="A324" s="13"/>
      <c r="B324" s="13"/>
      <c r="C324" s="24">
        <v>4110</v>
      </c>
      <c r="D324" s="67" t="s">
        <v>65</v>
      </c>
      <c r="E324" s="225">
        <v>149027</v>
      </c>
      <c r="F324" s="225">
        <v>175348</v>
      </c>
      <c r="G324" s="240">
        <v>175207.97</v>
      </c>
      <c r="H324" s="219">
        <f t="shared" si="13"/>
        <v>99.92014166115382</v>
      </c>
    </row>
    <row r="325" spans="1:8" ht="12.75">
      <c r="A325" s="13"/>
      <c r="B325" s="13"/>
      <c r="C325" s="24">
        <v>4120</v>
      </c>
      <c r="D325" s="67" t="s">
        <v>66</v>
      </c>
      <c r="E325" s="225">
        <v>21150</v>
      </c>
      <c r="F325" s="225">
        <v>26264</v>
      </c>
      <c r="G325" s="240">
        <v>26234.65</v>
      </c>
      <c r="H325" s="219">
        <f t="shared" si="13"/>
        <v>99.88825007614986</v>
      </c>
    </row>
    <row r="326" spans="1:8" ht="12.75">
      <c r="A326" s="13"/>
      <c r="B326" s="13"/>
      <c r="C326" s="24">
        <v>4210</v>
      </c>
      <c r="D326" s="67" t="s">
        <v>67</v>
      </c>
      <c r="E326" s="225">
        <v>13550</v>
      </c>
      <c r="F326" s="225">
        <v>16119</v>
      </c>
      <c r="G326" s="240">
        <v>16119.29</v>
      </c>
      <c r="H326" s="219">
        <f t="shared" si="13"/>
        <v>100.00179911905205</v>
      </c>
    </row>
    <row r="327" spans="1:8" ht="12.75">
      <c r="A327" s="13"/>
      <c r="B327" s="13"/>
      <c r="C327" s="24">
        <v>4240</v>
      </c>
      <c r="D327" s="67" t="s">
        <v>90</v>
      </c>
      <c r="E327" s="225">
        <v>1000</v>
      </c>
      <c r="F327" s="225">
        <v>733</v>
      </c>
      <c r="G327" s="240">
        <v>733</v>
      </c>
      <c r="H327" s="219">
        <f t="shared" si="13"/>
        <v>100</v>
      </c>
    </row>
    <row r="328" spans="1:8" ht="12.75">
      <c r="A328" s="13"/>
      <c r="B328" s="13"/>
      <c r="C328" s="24">
        <v>4260</v>
      </c>
      <c r="D328" s="67" t="s">
        <v>68</v>
      </c>
      <c r="E328" s="225">
        <v>20100</v>
      </c>
      <c r="F328" s="225">
        <v>19911</v>
      </c>
      <c r="G328" s="240">
        <v>19911</v>
      </c>
      <c r="H328" s="219">
        <f aca="true" t="shared" si="14" ref="H328:H391">(G328/F328)*100</f>
        <v>100</v>
      </c>
    </row>
    <row r="329" spans="1:8" ht="12.75">
      <c r="A329" s="13"/>
      <c r="B329" s="13"/>
      <c r="C329" s="24">
        <v>4270</v>
      </c>
      <c r="D329" s="67" t="s">
        <v>74</v>
      </c>
      <c r="E329" s="225">
        <v>11500</v>
      </c>
      <c r="F329" s="225">
        <v>13000</v>
      </c>
      <c r="G329" s="240">
        <v>13000</v>
      </c>
      <c r="H329" s="219">
        <f t="shared" si="14"/>
        <v>100</v>
      </c>
    </row>
    <row r="330" spans="1:8" ht="12.75">
      <c r="A330" s="13"/>
      <c r="B330" s="13"/>
      <c r="C330" s="24">
        <v>4280</v>
      </c>
      <c r="D330" s="67" t="s">
        <v>77</v>
      </c>
      <c r="E330" s="225">
        <v>350</v>
      </c>
      <c r="F330" s="225">
        <v>98</v>
      </c>
      <c r="G330" s="240">
        <v>98.2</v>
      </c>
      <c r="H330" s="219">
        <f t="shared" si="14"/>
        <v>100.20408163265306</v>
      </c>
    </row>
    <row r="331" spans="1:8" ht="12.75">
      <c r="A331" s="13"/>
      <c r="B331" s="13"/>
      <c r="C331" s="24">
        <v>4300</v>
      </c>
      <c r="D331" s="67" t="s">
        <v>61</v>
      </c>
      <c r="E331" s="225">
        <v>6080</v>
      </c>
      <c r="F331" s="225">
        <v>2360</v>
      </c>
      <c r="G331" s="240">
        <v>2356.84</v>
      </c>
      <c r="H331" s="219">
        <f t="shared" si="14"/>
        <v>99.86610169491527</v>
      </c>
    </row>
    <row r="332" spans="1:8" ht="12.75">
      <c r="A332" s="13"/>
      <c r="B332" s="13"/>
      <c r="C332" s="24">
        <v>4350</v>
      </c>
      <c r="D332" s="67" t="s">
        <v>201</v>
      </c>
      <c r="E332" s="225">
        <v>0</v>
      </c>
      <c r="F332" s="225">
        <v>500</v>
      </c>
      <c r="G332" s="240">
        <v>500</v>
      </c>
      <c r="H332" s="219">
        <f t="shared" si="14"/>
        <v>100</v>
      </c>
    </row>
    <row r="333" spans="1:8" ht="25.5">
      <c r="A333" s="13"/>
      <c r="B333" s="13"/>
      <c r="C333" s="24">
        <v>4360</v>
      </c>
      <c r="D333" s="67" t="s">
        <v>149</v>
      </c>
      <c r="E333" s="225">
        <v>800</v>
      </c>
      <c r="F333" s="225">
        <v>13</v>
      </c>
      <c r="G333" s="240">
        <v>12.5</v>
      </c>
      <c r="H333" s="219">
        <f t="shared" si="14"/>
        <v>96.15384615384616</v>
      </c>
    </row>
    <row r="334" spans="1:8" ht="25.5">
      <c r="A334" s="13"/>
      <c r="B334" s="13"/>
      <c r="C334" s="24">
        <v>4370</v>
      </c>
      <c r="D334" s="67" t="s">
        <v>150</v>
      </c>
      <c r="E334" s="225">
        <v>1500</v>
      </c>
      <c r="F334" s="225">
        <v>1052</v>
      </c>
      <c r="G334" s="240">
        <v>1052.25</v>
      </c>
      <c r="H334" s="219">
        <f t="shared" si="14"/>
        <v>100.02376425855513</v>
      </c>
    </row>
    <row r="335" spans="1:8" ht="12.75">
      <c r="A335" s="13"/>
      <c r="B335" s="13"/>
      <c r="C335" s="24">
        <v>4410</v>
      </c>
      <c r="D335" s="67" t="s">
        <v>69</v>
      </c>
      <c r="E335" s="225">
        <v>520</v>
      </c>
      <c r="F335" s="225">
        <v>455</v>
      </c>
      <c r="G335" s="240">
        <v>455</v>
      </c>
      <c r="H335" s="219">
        <f t="shared" si="14"/>
        <v>100</v>
      </c>
    </row>
    <row r="336" spans="1:8" ht="12.75">
      <c r="A336" s="13"/>
      <c r="B336" s="13"/>
      <c r="C336" s="24">
        <v>4430</v>
      </c>
      <c r="D336" s="67" t="s">
        <v>70</v>
      </c>
      <c r="E336" s="225">
        <v>2620</v>
      </c>
      <c r="F336" s="225">
        <v>1534</v>
      </c>
      <c r="G336" s="240">
        <v>1534.5</v>
      </c>
      <c r="H336" s="219">
        <f t="shared" si="14"/>
        <v>100.03259452411994</v>
      </c>
    </row>
    <row r="337" spans="1:8" ht="12.75">
      <c r="A337" s="13"/>
      <c r="B337" s="13"/>
      <c r="C337" s="24">
        <v>4440</v>
      </c>
      <c r="D337" s="67" t="s">
        <v>71</v>
      </c>
      <c r="E337" s="225">
        <v>44680</v>
      </c>
      <c r="F337" s="225">
        <v>43693</v>
      </c>
      <c r="G337" s="240">
        <v>43693</v>
      </c>
      <c r="H337" s="219">
        <f t="shared" si="14"/>
        <v>100</v>
      </c>
    </row>
    <row r="338" spans="1:8" ht="25.5">
      <c r="A338" s="13"/>
      <c r="B338" s="13"/>
      <c r="C338" s="24">
        <v>4700</v>
      </c>
      <c r="D338" s="67" t="s">
        <v>203</v>
      </c>
      <c r="E338" s="225">
        <v>200</v>
      </c>
      <c r="F338" s="225">
        <v>19</v>
      </c>
      <c r="G338" s="240">
        <v>18.75</v>
      </c>
      <c r="H338" s="219">
        <f t="shared" si="14"/>
        <v>98.68421052631578</v>
      </c>
    </row>
    <row r="339" spans="1:8" ht="25.5">
      <c r="A339" s="13"/>
      <c r="B339" s="13"/>
      <c r="C339" s="24">
        <v>4740</v>
      </c>
      <c r="D339" s="67" t="s">
        <v>147</v>
      </c>
      <c r="E339" s="225">
        <v>1410</v>
      </c>
      <c r="F339" s="225">
        <v>442</v>
      </c>
      <c r="G339" s="240">
        <v>441.6</v>
      </c>
      <c r="H339" s="219">
        <f t="shared" si="14"/>
        <v>99.90950226244344</v>
      </c>
    </row>
    <row r="340" spans="1:8" ht="26.25" thickBot="1">
      <c r="A340" s="13"/>
      <c r="B340" s="23"/>
      <c r="C340" s="17">
        <v>4750</v>
      </c>
      <c r="D340" s="68" t="s">
        <v>148</v>
      </c>
      <c r="E340" s="230">
        <v>1500</v>
      </c>
      <c r="F340" s="230">
        <v>4610</v>
      </c>
      <c r="G340" s="257">
        <v>4609.65</v>
      </c>
      <c r="H340" s="219">
        <f t="shared" si="14"/>
        <v>99.99240780911062</v>
      </c>
    </row>
    <row r="341" spans="1:8" ht="15.75" customHeight="1">
      <c r="A341" s="13"/>
      <c r="B341" s="15">
        <v>80130</v>
      </c>
      <c r="C341" s="15"/>
      <c r="D341" s="16" t="s">
        <v>211</v>
      </c>
      <c r="E341" s="214">
        <v>4321255</v>
      </c>
      <c r="F341" s="214">
        <f>SUM(F342:F365)</f>
        <v>3459459</v>
      </c>
      <c r="G341" s="233">
        <f>SUM(G342:G365)</f>
        <v>3456230.97</v>
      </c>
      <c r="H341" s="216">
        <f t="shared" si="14"/>
        <v>99.90668974541974</v>
      </c>
    </row>
    <row r="342" spans="1:8" ht="51">
      <c r="A342" s="13"/>
      <c r="B342" s="15"/>
      <c r="C342" s="19">
        <v>2310</v>
      </c>
      <c r="D342" s="32" t="s">
        <v>82</v>
      </c>
      <c r="E342" s="217">
        <v>0</v>
      </c>
      <c r="F342" s="217">
        <v>4920</v>
      </c>
      <c r="G342" s="218">
        <v>4919.88</v>
      </c>
      <c r="H342" s="219">
        <f t="shared" si="14"/>
        <v>99.99756097560976</v>
      </c>
    </row>
    <row r="343" spans="1:8" ht="25.5">
      <c r="A343" s="13"/>
      <c r="B343" s="15"/>
      <c r="C343" s="19">
        <v>2540</v>
      </c>
      <c r="D343" s="21" t="s">
        <v>92</v>
      </c>
      <c r="E343" s="217">
        <v>66115</v>
      </c>
      <c r="F343" s="217">
        <v>48055</v>
      </c>
      <c r="G343" s="218">
        <v>47869.42</v>
      </c>
      <c r="H343" s="219">
        <f t="shared" si="14"/>
        <v>99.61381750078036</v>
      </c>
    </row>
    <row r="344" spans="1:8" ht="12.75">
      <c r="A344" s="13"/>
      <c r="B344" s="15"/>
      <c r="C344" s="19">
        <v>3020</v>
      </c>
      <c r="D344" s="20" t="s">
        <v>175</v>
      </c>
      <c r="E344" s="217">
        <v>59440</v>
      </c>
      <c r="F344" s="217">
        <v>17069</v>
      </c>
      <c r="G344" s="218">
        <v>17068.78</v>
      </c>
      <c r="H344" s="219">
        <f t="shared" si="14"/>
        <v>99.9987111137149</v>
      </c>
    </row>
    <row r="345" spans="1:8" ht="12.75">
      <c r="A345" s="13"/>
      <c r="B345" s="15"/>
      <c r="C345" s="19">
        <v>4010</v>
      </c>
      <c r="D345" s="20" t="s">
        <v>62</v>
      </c>
      <c r="E345" s="217">
        <v>2808995</v>
      </c>
      <c r="F345" s="217">
        <v>2194863</v>
      </c>
      <c r="G345" s="218">
        <v>2193320.94</v>
      </c>
      <c r="H345" s="219">
        <f t="shared" si="14"/>
        <v>99.92974231193473</v>
      </c>
    </row>
    <row r="346" spans="1:8" ht="12.75">
      <c r="A346" s="13"/>
      <c r="B346" s="15"/>
      <c r="C346" s="19">
        <v>4040</v>
      </c>
      <c r="D346" s="20" t="s">
        <v>64</v>
      </c>
      <c r="E346" s="217">
        <v>244482</v>
      </c>
      <c r="F346" s="217">
        <v>183070</v>
      </c>
      <c r="G346" s="218">
        <v>183069.44</v>
      </c>
      <c r="H346" s="219">
        <f t="shared" si="14"/>
        <v>99.99969410607964</v>
      </c>
    </row>
    <row r="347" spans="1:8" ht="12.75">
      <c r="A347" s="13"/>
      <c r="B347" s="15"/>
      <c r="C347" s="19">
        <v>4110</v>
      </c>
      <c r="D347" s="20" t="s">
        <v>65</v>
      </c>
      <c r="E347" s="217">
        <v>470666</v>
      </c>
      <c r="F347" s="217">
        <v>391714</v>
      </c>
      <c r="G347" s="218">
        <v>390452.2</v>
      </c>
      <c r="H347" s="219">
        <f t="shared" si="14"/>
        <v>99.67787722675217</v>
      </c>
    </row>
    <row r="348" spans="1:8" ht="12.75">
      <c r="A348" s="13"/>
      <c r="B348" s="15"/>
      <c r="C348" s="19">
        <v>4120</v>
      </c>
      <c r="D348" s="20" t="s">
        <v>66</v>
      </c>
      <c r="E348" s="217">
        <v>68387</v>
      </c>
      <c r="F348" s="217">
        <v>54668</v>
      </c>
      <c r="G348" s="218">
        <v>54665.73</v>
      </c>
      <c r="H348" s="219">
        <f t="shared" si="14"/>
        <v>99.99584766225215</v>
      </c>
    </row>
    <row r="349" spans="1:8" ht="12.75">
      <c r="A349" s="13"/>
      <c r="B349" s="15"/>
      <c r="C349" s="19">
        <v>4140</v>
      </c>
      <c r="D349" s="20" t="s">
        <v>217</v>
      </c>
      <c r="E349" s="217">
        <v>4800</v>
      </c>
      <c r="F349" s="217">
        <v>3946</v>
      </c>
      <c r="G349" s="218">
        <v>3946</v>
      </c>
      <c r="H349" s="219">
        <f t="shared" si="14"/>
        <v>100</v>
      </c>
    </row>
    <row r="350" spans="1:8" ht="12.75">
      <c r="A350" s="13"/>
      <c r="B350" s="15"/>
      <c r="C350" s="19">
        <v>4170</v>
      </c>
      <c r="D350" s="20" t="s">
        <v>143</v>
      </c>
      <c r="E350" s="217">
        <v>0</v>
      </c>
      <c r="F350" s="217">
        <v>2840</v>
      </c>
      <c r="G350" s="218">
        <v>2840</v>
      </c>
      <c r="H350" s="219">
        <f t="shared" si="14"/>
        <v>100</v>
      </c>
    </row>
    <row r="351" spans="1:8" ht="12.75">
      <c r="A351" s="13"/>
      <c r="B351" s="15"/>
      <c r="C351" s="19">
        <v>4210</v>
      </c>
      <c r="D351" s="20" t="s">
        <v>67</v>
      </c>
      <c r="E351" s="217">
        <v>64509</v>
      </c>
      <c r="F351" s="217">
        <v>98417</v>
      </c>
      <c r="G351" s="218">
        <v>98390.87</v>
      </c>
      <c r="H351" s="219">
        <f t="shared" si="14"/>
        <v>99.97344970889175</v>
      </c>
    </row>
    <row r="352" spans="1:8" ht="12.75">
      <c r="A352" s="13"/>
      <c r="B352" s="15"/>
      <c r="C352" s="19">
        <v>4240</v>
      </c>
      <c r="D352" s="20" t="s">
        <v>90</v>
      </c>
      <c r="E352" s="217">
        <v>4998</v>
      </c>
      <c r="F352" s="217">
        <v>57174</v>
      </c>
      <c r="G352" s="218">
        <v>57174.5</v>
      </c>
      <c r="H352" s="219">
        <f t="shared" si="14"/>
        <v>100.00087452338475</v>
      </c>
    </row>
    <row r="353" spans="1:8" ht="12.75">
      <c r="A353" s="13"/>
      <c r="B353" s="15"/>
      <c r="C353" s="19">
        <v>4260</v>
      </c>
      <c r="D353" s="20" t="s">
        <v>68</v>
      </c>
      <c r="E353" s="217">
        <v>191680</v>
      </c>
      <c r="F353" s="217">
        <v>124996</v>
      </c>
      <c r="G353" s="218">
        <v>124995.67</v>
      </c>
      <c r="H353" s="219">
        <f t="shared" si="14"/>
        <v>99.99973599155173</v>
      </c>
    </row>
    <row r="354" spans="1:8" ht="12.75">
      <c r="A354" s="13"/>
      <c r="B354" s="15"/>
      <c r="C354" s="19">
        <v>4270</v>
      </c>
      <c r="D354" s="20" t="s">
        <v>74</v>
      </c>
      <c r="E354" s="217">
        <v>42800</v>
      </c>
      <c r="F354" s="217">
        <v>49826</v>
      </c>
      <c r="G354" s="218">
        <v>49826.12</v>
      </c>
      <c r="H354" s="219">
        <f t="shared" si="14"/>
        <v>100.00024083811665</v>
      </c>
    </row>
    <row r="355" spans="1:8" ht="12.75">
      <c r="A355" s="13"/>
      <c r="B355" s="15"/>
      <c r="C355" s="19">
        <v>4280</v>
      </c>
      <c r="D355" s="20" t="s">
        <v>77</v>
      </c>
      <c r="E355" s="217">
        <v>6248</v>
      </c>
      <c r="F355" s="217">
        <v>1691</v>
      </c>
      <c r="G355" s="218">
        <v>1660.3</v>
      </c>
      <c r="H355" s="219">
        <f t="shared" si="14"/>
        <v>98.18450620934358</v>
      </c>
    </row>
    <row r="356" spans="1:8" ht="12.75">
      <c r="A356" s="13"/>
      <c r="B356" s="15"/>
      <c r="C356" s="19">
        <v>4300</v>
      </c>
      <c r="D356" s="20" t="s">
        <v>61</v>
      </c>
      <c r="E356" s="217">
        <v>47394</v>
      </c>
      <c r="F356" s="217">
        <v>62940</v>
      </c>
      <c r="G356" s="218">
        <v>62893.2</v>
      </c>
      <c r="H356" s="219">
        <f t="shared" si="14"/>
        <v>99.92564346997139</v>
      </c>
    </row>
    <row r="357" spans="1:8" ht="12.75">
      <c r="A357" s="13"/>
      <c r="B357" s="15"/>
      <c r="C357" s="19">
        <v>4350</v>
      </c>
      <c r="D357" s="20" t="s">
        <v>201</v>
      </c>
      <c r="E357" s="217">
        <v>6862</v>
      </c>
      <c r="F357" s="217">
        <v>4982</v>
      </c>
      <c r="G357" s="218">
        <v>4981.8</v>
      </c>
      <c r="H357" s="219">
        <f t="shared" si="14"/>
        <v>99.99598554797271</v>
      </c>
    </row>
    <row r="358" spans="1:8" ht="25.5">
      <c r="A358" s="13"/>
      <c r="B358" s="15"/>
      <c r="C358" s="19">
        <v>4360</v>
      </c>
      <c r="D358" s="20" t="s">
        <v>149</v>
      </c>
      <c r="E358" s="217">
        <v>2000</v>
      </c>
      <c r="F358" s="217">
        <v>38</v>
      </c>
      <c r="G358" s="218">
        <v>37.5</v>
      </c>
      <c r="H358" s="219">
        <f t="shared" si="14"/>
        <v>98.68421052631578</v>
      </c>
    </row>
    <row r="359" spans="1:8" ht="25.5">
      <c r="A359" s="13"/>
      <c r="B359" s="15"/>
      <c r="C359" s="19">
        <v>4370</v>
      </c>
      <c r="D359" s="20" t="s">
        <v>150</v>
      </c>
      <c r="E359" s="217">
        <v>17400</v>
      </c>
      <c r="F359" s="217">
        <v>10158</v>
      </c>
      <c r="G359" s="218">
        <v>10157.08</v>
      </c>
      <c r="H359" s="219">
        <f t="shared" si="14"/>
        <v>99.99094309903525</v>
      </c>
    </row>
    <row r="360" spans="1:8" ht="12.75">
      <c r="A360" s="13"/>
      <c r="B360" s="15"/>
      <c r="C360" s="19">
        <v>4410</v>
      </c>
      <c r="D360" s="20" t="s">
        <v>69</v>
      </c>
      <c r="E360" s="217">
        <v>4980</v>
      </c>
      <c r="F360" s="217">
        <v>2543</v>
      </c>
      <c r="G360" s="218">
        <v>2542.83</v>
      </c>
      <c r="H360" s="219">
        <f t="shared" si="14"/>
        <v>99.99331498230435</v>
      </c>
    </row>
    <row r="361" spans="1:8" ht="12.75">
      <c r="A361" s="13"/>
      <c r="B361" s="15"/>
      <c r="C361" s="19">
        <v>4430</v>
      </c>
      <c r="D361" s="20" t="s">
        <v>70</v>
      </c>
      <c r="E361" s="217">
        <v>8020</v>
      </c>
      <c r="F361" s="217">
        <v>4197</v>
      </c>
      <c r="G361" s="218">
        <v>4066.5</v>
      </c>
      <c r="H361" s="219">
        <f t="shared" si="14"/>
        <v>96.89063616869193</v>
      </c>
    </row>
    <row r="362" spans="1:8" ht="12.75">
      <c r="A362" s="13"/>
      <c r="B362" s="15"/>
      <c r="C362" s="19">
        <v>4440</v>
      </c>
      <c r="D362" s="20" t="s">
        <v>71</v>
      </c>
      <c r="E362" s="217">
        <v>188979</v>
      </c>
      <c r="F362" s="217">
        <v>136325</v>
      </c>
      <c r="G362" s="218">
        <v>136325</v>
      </c>
      <c r="H362" s="219">
        <f t="shared" si="14"/>
        <v>100</v>
      </c>
    </row>
    <row r="363" spans="1:8" ht="25.5">
      <c r="A363" s="13"/>
      <c r="B363" s="15"/>
      <c r="C363" s="19">
        <v>4700</v>
      </c>
      <c r="D363" s="20" t="s">
        <v>154</v>
      </c>
      <c r="E363" s="217">
        <v>500</v>
      </c>
      <c r="F363" s="217">
        <v>56</v>
      </c>
      <c r="G363" s="218">
        <v>56.25</v>
      </c>
      <c r="H363" s="219">
        <f t="shared" si="14"/>
        <v>100.44642857142858</v>
      </c>
    </row>
    <row r="364" spans="1:8" ht="25.5">
      <c r="A364" s="13"/>
      <c r="B364" s="15"/>
      <c r="C364" s="19">
        <v>4740</v>
      </c>
      <c r="D364" s="20" t="s">
        <v>147</v>
      </c>
      <c r="E364" s="217">
        <v>7000</v>
      </c>
      <c r="F364" s="217">
        <v>1135</v>
      </c>
      <c r="G364" s="218">
        <v>1134.76</v>
      </c>
      <c r="H364" s="219">
        <f t="shared" si="14"/>
        <v>99.97885462555067</v>
      </c>
    </row>
    <row r="365" spans="1:8" ht="26.25" thickBot="1">
      <c r="A365" s="13"/>
      <c r="B365" s="24"/>
      <c r="C365" s="43">
        <v>4750</v>
      </c>
      <c r="D365" s="21" t="s">
        <v>148</v>
      </c>
      <c r="E365" s="239">
        <v>5000</v>
      </c>
      <c r="F365" s="225">
        <v>3836</v>
      </c>
      <c r="G365" s="226">
        <v>3836.2</v>
      </c>
      <c r="H365" s="238">
        <f t="shared" si="14"/>
        <v>100.00521376433784</v>
      </c>
    </row>
    <row r="366" spans="1:8" ht="15.75" customHeight="1">
      <c r="A366" s="13"/>
      <c r="B366" s="52">
        <v>80134</v>
      </c>
      <c r="C366" s="53"/>
      <c r="D366" s="69" t="s">
        <v>94</v>
      </c>
      <c r="E366" s="271">
        <f>SUM(E367:E379)</f>
        <v>382620</v>
      </c>
      <c r="F366" s="271">
        <f>SUM(F367:F379)</f>
        <v>411753</v>
      </c>
      <c r="G366" s="267">
        <f>SUM(G367:G379)</f>
        <v>411751.1400000001</v>
      </c>
      <c r="H366" s="216">
        <f t="shared" si="14"/>
        <v>99.99954827287235</v>
      </c>
    </row>
    <row r="367" spans="1:8" ht="15.75" customHeight="1">
      <c r="A367" s="13"/>
      <c r="B367" s="13"/>
      <c r="C367" s="43">
        <v>4010</v>
      </c>
      <c r="D367" s="20" t="s">
        <v>62</v>
      </c>
      <c r="E367" s="225">
        <v>278140</v>
      </c>
      <c r="F367" s="225">
        <v>302446</v>
      </c>
      <c r="G367" s="240">
        <v>302445.46</v>
      </c>
      <c r="H367" s="219">
        <f t="shared" si="14"/>
        <v>99.99982145573095</v>
      </c>
    </row>
    <row r="368" spans="1:8" ht="12.75">
      <c r="A368" s="13"/>
      <c r="B368" s="13"/>
      <c r="C368" s="43">
        <v>4040</v>
      </c>
      <c r="D368" s="20" t="s">
        <v>64</v>
      </c>
      <c r="E368" s="225">
        <v>18000</v>
      </c>
      <c r="F368" s="225">
        <v>18178</v>
      </c>
      <c r="G368" s="240">
        <v>18177.95</v>
      </c>
      <c r="H368" s="219">
        <f t="shared" si="14"/>
        <v>99.99972494223788</v>
      </c>
    </row>
    <row r="369" spans="1:8" ht="12.75">
      <c r="A369" s="13"/>
      <c r="B369" s="13"/>
      <c r="C369" s="43">
        <v>4110</v>
      </c>
      <c r="D369" s="20" t="s">
        <v>167</v>
      </c>
      <c r="E369" s="225">
        <v>49000</v>
      </c>
      <c r="F369" s="225">
        <v>53648</v>
      </c>
      <c r="G369" s="240">
        <v>53647.5</v>
      </c>
      <c r="H369" s="219">
        <f t="shared" si="14"/>
        <v>99.99906799880704</v>
      </c>
    </row>
    <row r="370" spans="1:8" ht="12.75">
      <c r="A370" s="13"/>
      <c r="B370" s="13"/>
      <c r="C370" s="43">
        <v>4120</v>
      </c>
      <c r="D370" s="20" t="s">
        <v>66</v>
      </c>
      <c r="E370" s="225">
        <v>6800</v>
      </c>
      <c r="F370" s="225">
        <v>7537</v>
      </c>
      <c r="G370" s="240">
        <v>7536.52</v>
      </c>
      <c r="H370" s="219">
        <f t="shared" si="14"/>
        <v>99.99363141833622</v>
      </c>
    </row>
    <row r="371" spans="1:8" ht="12.75">
      <c r="A371" s="13"/>
      <c r="B371" s="13"/>
      <c r="C371" s="43">
        <v>4210</v>
      </c>
      <c r="D371" s="20" t="s">
        <v>67</v>
      </c>
      <c r="E371" s="225">
        <v>3400</v>
      </c>
      <c r="F371" s="225">
        <v>2600</v>
      </c>
      <c r="G371" s="240">
        <v>2600.13</v>
      </c>
      <c r="H371" s="219">
        <f t="shared" si="14"/>
        <v>100.00500000000001</v>
      </c>
    </row>
    <row r="372" spans="1:8" ht="12.75">
      <c r="A372" s="13"/>
      <c r="B372" s="13"/>
      <c r="C372" s="43">
        <v>4260</v>
      </c>
      <c r="D372" s="20" t="s">
        <v>68</v>
      </c>
      <c r="E372" s="225">
        <v>6200</v>
      </c>
      <c r="F372" s="225">
        <v>6650</v>
      </c>
      <c r="G372" s="240">
        <v>6650</v>
      </c>
      <c r="H372" s="219">
        <f t="shared" si="14"/>
        <v>100</v>
      </c>
    </row>
    <row r="373" spans="1:8" ht="12.75">
      <c r="A373" s="13"/>
      <c r="B373" s="13"/>
      <c r="C373" s="43">
        <v>4280</v>
      </c>
      <c r="D373" s="20" t="s">
        <v>77</v>
      </c>
      <c r="E373" s="225">
        <v>400</v>
      </c>
      <c r="F373" s="225">
        <v>353</v>
      </c>
      <c r="G373" s="240">
        <v>353</v>
      </c>
      <c r="H373" s="219">
        <f t="shared" si="14"/>
        <v>100</v>
      </c>
    </row>
    <row r="374" spans="1:8" ht="12.75">
      <c r="A374" s="13"/>
      <c r="B374" s="13"/>
      <c r="C374" s="43">
        <v>4300</v>
      </c>
      <c r="D374" s="20" t="s">
        <v>61</v>
      </c>
      <c r="E374" s="225">
        <v>1300</v>
      </c>
      <c r="F374" s="225">
        <v>1100</v>
      </c>
      <c r="G374" s="240">
        <v>1100</v>
      </c>
      <c r="H374" s="219">
        <f t="shared" si="14"/>
        <v>100</v>
      </c>
    </row>
    <row r="375" spans="1:8" ht="12.75">
      <c r="A375" s="13"/>
      <c r="B375" s="13"/>
      <c r="C375" s="43">
        <v>4350</v>
      </c>
      <c r="D375" s="20" t="s">
        <v>201</v>
      </c>
      <c r="E375" s="225">
        <v>180</v>
      </c>
      <c r="F375" s="225">
        <v>108</v>
      </c>
      <c r="G375" s="240">
        <v>107.92</v>
      </c>
      <c r="H375" s="219">
        <f t="shared" si="14"/>
        <v>99.92592592592592</v>
      </c>
    </row>
    <row r="376" spans="1:8" ht="25.5">
      <c r="A376" s="13"/>
      <c r="B376" s="13"/>
      <c r="C376" s="43">
        <v>4370</v>
      </c>
      <c r="D376" s="20" t="s">
        <v>150</v>
      </c>
      <c r="E376" s="225">
        <v>550</v>
      </c>
      <c r="F376" s="225">
        <v>600</v>
      </c>
      <c r="G376" s="240">
        <v>600</v>
      </c>
      <c r="H376" s="219">
        <f t="shared" si="14"/>
        <v>100</v>
      </c>
    </row>
    <row r="377" spans="1:8" ht="12.75">
      <c r="A377" s="13"/>
      <c r="B377" s="13"/>
      <c r="C377" s="43">
        <v>4410</v>
      </c>
      <c r="D377" s="20" t="s">
        <v>69</v>
      </c>
      <c r="E377" s="225">
        <v>200</v>
      </c>
      <c r="F377" s="225">
        <v>83</v>
      </c>
      <c r="G377" s="240">
        <v>82.7</v>
      </c>
      <c r="H377" s="219">
        <f t="shared" si="14"/>
        <v>99.63855421686748</v>
      </c>
    </row>
    <row r="378" spans="1:8" ht="12.75">
      <c r="A378" s="13"/>
      <c r="B378" s="13"/>
      <c r="C378" s="43">
        <v>4440</v>
      </c>
      <c r="D378" s="20" t="s">
        <v>71</v>
      </c>
      <c r="E378" s="225">
        <v>18150</v>
      </c>
      <c r="F378" s="225">
        <v>18150</v>
      </c>
      <c r="G378" s="240">
        <v>18150</v>
      </c>
      <c r="H378" s="219">
        <f t="shared" si="14"/>
        <v>100</v>
      </c>
    </row>
    <row r="379" spans="1:8" ht="26.25" thickBot="1">
      <c r="A379" s="13"/>
      <c r="B379" s="13"/>
      <c r="C379" s="43">
        <v>4740</v>
      </c>
      <c r="D379" s="20" t="s">
        <v>147</v>
      </c>
      <c r="E379" s="225">
        <v>300</v>
      </c>
      <c r="F379" s="225">
        <v>300</v>
      </c>
      <c r="G379" s="226">
        <v>299.96</v>
      </c>
      <c r="H379" s="219">
        <f t="shared" si="14"/>
        <v>99.98666666666665</v>
      </c>
    </row>
    <row r="380" spans="1:8" ht="15.75" customHeight="1">
      <c r="A380" s="13"/>
      <c r="B380" s="52">
        <v>80146</v>
      </c>
      <c r="C380" s="53"/>
      <c r="D380" s="69" t="s">
        <v>95</v>
      </c>
      <c r="E380" s="272">
        <f>E381+E382+E383</f>
        <v>82848</v>
      </c>
      <c r="F380" s="271">
        <f>F381+F382+F383</f>
        <v>32225</v>
      </c>
      <c r="G380" s="267">
        <f>G381+G382+G383</f>
        <v>28291</v>
      </c>
      <c r="H380" s="236">
        <f t="shared" si="14"/>
        <v>87.79208688906128</v>
      </c>
    </row>
    <row r="381" spans="1:8" ht="15.75" customHeight="1">
      <c r="A381" s="13"/>
      <c r="B381" s="55"/>
      <c r="C381" s="43">
        <v>4300</v>
      </c>
      <c r="D381" s="21" t="s">
        <v>61</v>
      </c>
      <c r="E381" s="239">
        <v>72848</v>
      </c>
      <c r="F381" s="225">
        <v>24525</v>
      </c>
      <c r="G381" s="240">
        <v>23525</v>
      </c>
      <c r="H381" s="238">
        <f t="shared" si="14"/>
        <v>95.92252803261978</v>
      </c>
    </row>
    <row r="382" spans="1:8" ht="15.75" customHeight="1">
      <c r="A382" s="13"/>
      <c r="B382" s="55"/>
      <c r="C382" s="43">
        <v>4410</v>
      </c>
      <c r="D382" s="21" t="s">
        <v>69</v>
      </c>
      <c r="E382" s="239">
        <v>10000</v>
      </c>
      <c r="F382" s="225">
        <v>700</v>
      </c>
      <c r="G382" s="240">
        <v>700</v>
      </c>
      <c r="H382" s="238">
        <f t="shared" si="14"/>
        <v>100</v>
      </c>
    </row>
    <row r="383" spans="1:8" ht="27.75" customHeight="1" thickBot="1">
      <c r="A383" s="13"/>
      <c r="B383" s="23"/>
      <c r="C383" s="70">
        <v>4700</v>
      </c>
      <c r="D383" s="48" t="s">
        <v>154</v>
      </c>
      <c r="E383" s="256">
        <v>0</v>
      </c>
      <c r="F383" s="230">
        <v>7000</v>
      </c>
      <c r="G383" s="257">
        <v>4066</v>
      </c>
      <c r="H383" s="238">
        <f t="shared" si="14"/>
        <v>58.08571428571428</v>
      </c>
    </row>
    <row r="384" spans="1:8" ht="15.75" customHeight="1">
      <c r="A384" s="13"/>
      <c r="B384" s="26">
        <v>80195</v>
      </c>
      <c r="C384" s="26"/>
      <c r="D384" s="27" t="s">
        <v>44</v>
      </c>
      <c r="E384" s="228">
        <f>SUM(E385:E403)</f>
        <v>0</v>
      </c>
      <c r="F384" s="228">
        <f>SUM(F385:F403)</f>
        <v>235736</v>
      </c>
      <c r="G384" s="232">
        <f>SUM(G385:G403)</f>
        <v>195459.623</v>
      </c>
      <c r="H384" s="216">
        <f t="shared" si="14"/>
        <v>82.91462610717073</v>
      </c>
    </row>
    <row r="385" spans="1:8" ht="15.75" customHeight="1">
      <c r="A385" s="13"/>
      <c r="B385" s="15"/>
      <c r="C385" s="24">
        <v>4010</v>
      </c>
      <c r="D385" s="21" t="s">
        <v>62</v>
      </c>
      <c r="E385" s="225">
        <v>0</v>
      </c>
      <c r="F385" s="225">
        <v>17735</v>
      </c>
      <c r="G385" s="240">
        <v>17439.32</v>
      </c>
      <c r="H385" s="219">
        <f t="shared" si="14"/>
        <v>98.33278827177897</v>
      </c>
    </row>
    <row r="386" spans="1:8" ht="15.75" customHeight="1">
      <c r="A386" s="13"/>
      <c r="B386" s="15"/>
      <c r="C386" s="24">
        <v>4110</v>
      </c>
      <c r="D386" s="21" t="s">
        <v>65</v>
      </c>
      <c r="E386" s="225">
        <v>0</v>
      </c>
      <c r="F386" s="225">
        <v>3072</v>
      </c>
      <c r="G386" s="240">
        <v>3005.02</v>
      </c>
      <c r="H386" s="219">
        <f t="shared" si="14"/>
        <v>97.81966145833333</v>
      </c>
    </row>
    <row r="387" spans="1:8" ht="17.25" customHeight="1">
      <c r="A387" s="13"/>
      <c r="B387" s="15"/>
      <c r="C387" s="24">
        <v>4118</v>
      </c>
      <c r="D387" s="21" t="s">
        <v>65</v>
      </c>
      <c r="E387" s="225">
        <v>0</v>
      </c>
      <c r="F387" s="225">
        <v>5941</v>
      </c>
      <c r="G387" s="240">
        <v>1359.79</v>
      </c>
      <c r="H387" s="219">
        <f t="shared" si="14"/>
        <v>22.888234303989226</v>
      </c>
    </row>
    <row r="388" spans="1:8" ht="15.75" customHeight="1">
      <c r="A388" s="13"/>
      <c r="B388" s="15"/>
      <c r="C388" s="24">
        <v>4119</v>
      </c>
      <c r="D388" s="21" t="s">
        <v>65</v>
      </c>
      <c r="E388" s="225">
        <v>0</v>
      </c>
      <c r="F388" s="225">
        <v>1980</v>
      </c>
      <c r="G388" s="240">
        <v>453.25</v>
      </c>
      <c r="H388" s="219">
        <f t="shared" si="14"/>
        <v>22.891414141414142</v>
      </c>
    </row>
    <row r="389" spans="1:8" ht="15.75" customHeight="1">
      <c r="A389" s="13"/>
      <c r="B389" s="15"/>
      <c r="C389" s="24">
        <v>4120</v>
      </c>
      <c r="D389" s="21" t="s">
        <v>66</v>
      </c>
      <c r="E389" s="225">
        <v>0</v>
      </c>
      <c r="F389" s="225">
        <v>439</v>
      </c>
      <c r="G389" s="240">
        <v>427.26</v>
      </c>
      <c r="H389" s="219">
        <f t="shared" si="14"/>
        <v>97.32574031890661</v>
      </c>
    </row>
    <row r="390" spans="1:8" ht="15.75" customHeight="1">
      <c r="A390" s="13"/>
      <c r="B390" s="15"/>
      <c r="C390" s="24">
        <v>4128</v>
      </c>
      <c r="D390" s="21" t="s">
        <v>66</v>
      </c>
      <c r="E390" s="225">
        <v>0</v>
      </c>
      <c r="F390" s="225">
        <v>846</v>
      </c>
      <c r="G390" s="240">
        <v>193.41</v>
      </c>
      <c r="H390" s="219">
        <f t="shared" si="14"/>
        <v>22.861702127659576</v>
      </c>
    </row>
    <row r="391" spans="1:8" ht="15.75" customHeight="1">
      <c r="A391" s="13"/>
      <c r="B391" s="15"/>
      <c r="C391" s="24">
        <v>4129</v>
      </c>
      <c r="D391" s="21" t="s">
        <v>66</v>
      </c>
      <c r="E391" s="225">
        <v>0</v>
      </c>
      <c r="F391" s="225">
        <v>282</v>
      </c>
      <c r="G391" s="240">
        <v>64.49</v>
      </c>
      <c r="H391" s="219">
        <f t="shared" si="14"/>
        <v>22.868794326241133</v>
      </c>
    </row>
    <row r="392" spans="1:8" ht="15.75" customHeight="1">
      <c r="A392" s="13"/>
      <c r="B392" s="15"/>
      <c r="C392" s="24">
        <v>4170</v>
      </c>
      <c r="D392" s="21" t="s">
        <v>143</v>
      </c>
      <c r="E392" s="225">
        <v>0</v>
      </c>
      <c r="F392" s="225">
        <v>240</v>
      </c>
      <c r="G392" s="240">
        <v>240</v>
      </c>
      <c r="H392" s="219">
        <f aca="true" t="shared" si="15" ref="H392:H455">(G392/F392)*100</f>
        <v>100</v>
      </c>
    </row>
    <row r="393" spans="1:8" ht="15.75" customHeight="1">
      <c r="A393" s="13"/>
      <c r="B393" s="15"/>
      <c r="C393" s="24">
        <v>4178</v>
      </c>
      <c r="D393" s="21" t="s">
        <v>143</v>
      </c>
      <c r="E393" s="225">
        <v>0</v>
      </c>
      <c r="F393" s="225">
        <v>36353</v>
      </c>
      <c r="G393" s="240">
        <v>13746.79</v>
      </c>
      <c r="H393" s="219">
        <f t="shared" si="15"/>
        <v>37.81473330949303</v>
      </c>
    </row>
    <row r="394" spans="1:8" ht="15.75" customHeight="1">
      <c r="A394" s="13"/>
      <c r="B394" s="15"/>
      <c r="C394" s="24">
        <v>4179</v>
      </c>
      <c r="D394" s="21" t="s">
        <v>143</v>
      </c>
      <c r="E394" s="225">
        <v>0</v>
      </c>
      <c r="F394" s="225">
        <v>12118</v>
      </c>
      <c r="G394" s="240">
        <v>4582.273</v>
      </c>
      <c r="H394" s="219">
        <f t="shared" si="15"/>
        <v>37.81377289981845</v>
      </c>
    </row>
    <row r="395" spans="1:8" ht="15.75" customHeight="1">
      <c r="A395" s="13"/>
      <c r="B395" s="15"/>
      <c r="C395" s="24">
        <v>4218</v>
      </c>
      <c r="D395" s="21" t="s">
        <v>178</v>
      </c>
      <c r="E395" s="225">
        <v>0</v>
      </c>
      <c r="F395" s="225">
        <v>11820</v>
      </c>
      <c r="G395" s="240">
        <v>9973.95</v>
      </c>
      <c r="H395" s="219">
        <f t="shared" si="15"/>
        <v>84.38197969543147</v>
      </c>
    </row>
    <row r="396" spans="1:8" ht="15.75" customHeight="1">
      <c r="A396" s="13"/>
      <c r="B396" s="15"/>
      <c r="C396" s="24">
        <v>4219</v>
      </c>
      <c r="D396" s="21" t="s">
        <v>178</v>
      </c>
      <c r="E396" s="225">
        <v>0</v>
      </c>
      <c r="F396" s="225">
        <v>3940</v>
      </c>
      <c r="G396" s="240">
        <v>3324.66</v>
      </c>
      <c r="H396" s="219">
        <f t="shared" si="15"/>
        <v>84.38223350253806</v>
      </c>
    </row>
    <row r="397" spans="1:8" ht="15.75" customHeight="1">
      <c r="A397" s="13"/>
      <c r="B397" s="15"/>
      <c r="C397" s="24">
        <v>4248</v>
      </c>
      <c r="D397" s="21" t="s">
        <v>90</v>
      </c>
      <c r="E397" s="225">
        <v>0</v>
      </c>
      <c r="F397" s="225">
        <v>7500</v>
      </c>
      <c r="G397" s="240">
        <v>7487.68</v>
      </c>
      <c r="H397" s="219">
        <f t="shared" si="15"/>
        <v>99.83573333333334</v>
      </c>
    </row>
    <row r="398" spans="1:8" ht="15.75" customHeight="1">
      <c r="A398" s="13"/>
      <c r="B398" s="15"/>
      <c r="C398" s="24">
        <v>4249</v>
      </c>
      <c r="D398" s="21" t="s">
        <v>90</v>
      </c>
      <c r="E398" s="225">
        <v>0</v>
      </c>
      <c r="F398" s="225">
        <v>2500</v>
      </c>
      <c r="G398" s="240">
        <v>2495.89</v>
      </c>
      <c r="H398" s="219">
        <f t="shared" si="15"/>
        <v>99.83559999999999</v>
      </c>
    </row>
    <row r="399" spans="1:8" ht="15.75" customHeight="1">
      <c r="A399" s="13"/>
      <c r="B399" s="15"/>
      <c r="C399" s="24">
        <v>4308</v>
      </c>
      <c r="D399" s="21" t="s">
        <v>61</v>
      </c>
      <c r="E399" s="225">
        <v>0</v>
      </c>
      <c r="F399" s="225">
        <v>19830</v>
      </c>
      <c r="G399" s="240">
        <v>19602.27</v>
      </c>
      <c r="H399" s="219">
        <f t="shared" si="15"/>
        <v>98.8515885022693</v>
      </c>
    </row>
    <row r="400" spans="1:8" ht="15.75" customHeight="1">
      <c r="A400" s="13"/>
      <c r="B400" s="15"/>
      <c r="C400" s="24">
        <v>4309</v>
      </c>
      <c r="D400" s="21" t="s">
        <v>61</v>
      </c>
      <c r="E400" s="225">
        <v>0</v>
      </c>
      <c r="F400" s="225">
        <v>6610</v>
      </c>
      <c r="G400" s="240">
        <v>6534.07</v>
      </c>
      <c r="H400" s="219">
        <f t="shared" si="15"/>
        <v>98.85128593040847</v>
      </c>
    </row>
    <row r="401" spans="1:8" ht="15.75" customHeight="1">
      <c r="A401" s="13"/>
      <c r="B401" s="15"/>
      <c r="C401" s="24">
        <v>4418</v>
      </c>
      <c r="D401" s="21" t="s">
        <v>69</v>
      </c>
      <c r="E401" s="225">
        <v>0</v>
      </c>
      <c r="F401" s="225">
        <v>210</v>
      </c>
      <c r="G401" s="240">
        <v>210</v>
      </c>
      <c r="H401" s="219">
        <f t="shared" si="15"/>
        <v>100</v>
      </c>
    </row>
    <row r="402" spans="1:8" ht="15.75" customHeight="1">
      <c r="A402" s="13"/>
      <c r="B402" s="15"/>
      <c r="C402" s="24">
        <v>4419</v>
      </c>
      <c r="D402" s="21" t="s">
        <v>69</v>
      </c>
      <c r="E402" s="225">
        <v>0</v>
      </c>
      <c r="F402" s="225">
        <v>70</v>
      </c>
      <c r="G402" s="240">
        <v>70</v>
      </c>
      <c r="H402" s="219">
        <f t="shared" si="15"/>
        <v>100</v>
      </c>
    </row>
    <row r="403" spans="1:8" ht="15" customHeight="1" thickBot="1">
      <c r="A403" s="23"/>
      <c r="B403" s="24"/>
      <c r="C403" s="24">
        <v>4440</v>
      </c>
      <c r="D403" s="20" t="s">
        <v>71</v>
      </c>
      <c r="E403" s="223">
        <v>0</v>
      </c>
      <c r="F403" s="223">
        <v>104250</v>
      </c>
      <c r="G403" s="240">
        <v>104249.5</v>
      </c>
      <c r="H403" s="223">
        <f t="shared" si="15"/>
        <v>99.99952038369304</v>
      </c>
    </row>
    <row r="404" spans="1:8" ht="15" customHeight="1" thickBot="1">
      <c r="A404" s="37">
        <v>803</v>
      </c>
      <c r="B404" s="187"/>
      <c r="C404" s="109"/>
      <c r="D404" s="207" t="s">
        <v>122</v>
      </c>
      <c r="E404" s="216">
        <f>E405</f>
        <v>32742</v>
      </c>
      <c r="F404" s="234">
        <f>F405</f>
        <v>32742</v>
      </c>
      <c r="G404" s="234">
        <f>G405</f>
        <v>32742.5</v>
      </c>
      <c r="H404" s="214">
        <f t="shared" si="15"/>
        <v>100.001527090587</v>
      </c>
    </row>
    <row r="405" spans="1:8" ht="15" customHeight="1">
      <c r="A405" s="44"/>
      <c r="B405" s="6">
        <v>80309</v>
      </c>
      <c r="C405" s="111"/>
      <c r="D405" s="30" t="s">
        <v>123</v>
      </c>
      <c r="E405" s="216">
        <f>E406+E407+E408+E409</f>
        <v>32742</v>
      </c>
      <c r="F405" s="233">
        <f>F406+F407+F408+F409</f>
        <v>32742</v>
      </c>
      <c r="G405" s="263">
        <f>G406+G407+G408+G409</f>
        <v>32742.5</v>
      </c>
      <c r="H405" s="216">
        <f t="shared" si="15"/>
        <v>100.001527090587</v>
      </c>
    </row>
    <row r="406" spans="1:8" ht="15" customHeight="1">
      <c r="A406" s="44"/>
      <c r="B406" s="13"/>
      <c r="C406" s="24">
        <v>3218</v>
      </c>
      <c r="D406" s="32" t="s">
        <v>179</v>
      </c>
      <c r="E406" s="225">
        <v>23599</v>
      </c>
      <c r="F406" s="240">
        <v>23599</v>
      </c>
      <c r="G406" s="219">
        <v>23599.33</v>
      </c>
      <c r="H406" s="225">
        <f t="shared" si="15"/>
        <v>100.00139836433748</v>
      </c>
    </row>
    <row r="407" spans="1:8" ht="15" customHeight="1">
      <c r="A407" s="44"/>
      <c r="B407" s="13"/>
      <c r="C407" s="24">
        <v>3219</v>
      </c>
      <c r="D407" s="32" t="s">
        <v>179</v>
      </c>
      <c r="E407" s="225">
        <v>8868</v>
      </c>
      <c r="F407" s="240">
        <v>8868</v>
      </c>
      <c r="G407" s="219">
        <v>8868.17</v>
      </c>
      <c r="H407" s="225">
        <f t="shared" si="15"/>
        <v>100.00191700496165</v>
      </c>
    </row>
    <row r="408" spans="1:8" ht="15" customHeight="1">
      <c r="A408" s="44"/>
      <c r="B408" s="13"/>
      <c r="C408" s="24">
        <v>4218</v>
      </c>
      <c r="D408" s="32" t="s">
        <v>67</v>
      </c>
      <c r="E408" s="225">
        <v>200</v>
      </c>
      <c r="F408" s="240">
        <v>200</v>
      </c>
      <c r="G408" s="219">
        <v>199.89</v>
      </c>
      <c r="H408" s="225">
        <f t="shared" si="15"/>
        <v>99.945</v>
      </c>
    </row>
    <row r="409" spans="1:8" ht="15" customHeight="1" thickBot="1">
      <c r="A409" s="44"/>
      <c r="B409" s="23"/>
      <c r="C409" s="24">
        <v>4219</v>
      </c>
      <c r="D409" s="48" t="s">
        <v>67</v>
      </c>
      <c r="E409" s="225">
        <v>75</v>
      </c>
      <c r="F409" s="240">
        <v>75</v>
      </c>
      <c r="G409" s="223">
        <v>75.11</v>
      </c>
      <c r="H409" s="225">
        <f t="shared" si="15"/>
        <v>100.14666666666668</v>
      </c>
    </row>
    <row r="410" spans="1:8" ht="15.75" customHeight="1" thickBot="1">
      <c r="A410" s="49">
        <v>851</v>
      </c>
      <c r="B410" s="322"/>
      <c r="C410" s="317"/>
      <c r="D410" s="72" t="s">
        <v>26</v>
      </c>
      <c r="E410" s="273">
        <f>E411+E413+E415</f>
        <v>579000</v>
      </c>
      <c r="F410" s="274">
        <f>F411+F413+F415</f>
        <v>619000</v>
      </c>
      <c r="G410" s="273">
        <f>G411+G413+G415</f>
        <v>615134.52</v>
      </c>
      <c r="H410" s="234">
        <f t="shared" si="15"/>
        <v>99.3755282714055</v>
      </c>
    </row>
    <row r="411" spans="1:8" ht="15.75" customHeight="1">
      <c r="A411" s="44"/>
      <c r="B411" s="52">
        <v>85111</v>
      </c>
      <c r="C411" s="52"/>
      <c r="D411" s="59" t="s">
        <v>96</v>
      </c>
      <c r="E411" s="259">
        <f>E412</f>
        <v>509000</v>
      </c>
      <c r="F411" s="267">
        <f>F412</f>
        <v>549000</v>
      </c>
      <c r="G411" s="268">
        <f>G412</f>
        <v>549000</v>
      </c>
      <c r="H411" s="216">
        <f t="shared" si="15"/>
        <v>100</v>
      </c>
    </row>
    <row r="412" spans="1:8" ht="51.75" thickBot="1">
      <c r="A412" s="44"/>
      <c r="B412" s="23"/>
      <c r="C412" s="23">
        <v>6220</v>
      </c>
      <c r="D412" s="73" t="s">
        <v>97</v>
      </c>
      <c r="E412" s="223">
        <v>509000</v>
      </c>
      <c r="F412" s="257">
        <v>549000</v>
      </c>
      <c r="G412" s="275">
        <v>549000</v>
      </c>
      <c r="H412" s="219">
        <f t="shared" si="15"/>
        <v>100</v>
      </c>
    </row>
    <row r="413" spans="1:8" ht="25.5">
      <c r="A413" s="44"/>
      <c r="B413" s="28">
        <v>85117</v>
      </c>
      <c r="C413" s="15"/>
      <c r="D413" s="74" t="s">
        <v>212</v>
      </c>
      <c r="E413" s="269">
        <f>E414</f>
        <v>55000</v>
      </c>
      <c r="F413" s="233">
        <f>F414</f>
        <v>55000</v>
      </c>
      <c r="G413" s="276">
        <f>G414</f>
        <v>55000</v>
      </c>
      <c r="H413" s="236">
        <f t="shared" si="15"/>
        <v>100</v>
      </c>
    </row>
    <row r="414" spans="1:8" ht="51.75" thickBot="1">
      <c r="A414" s="44"/>
      <c r="B414" s="23"/>
      <c r="C414" s="24">
        <v>6220</v>
      </c>
      <c r="D414" s="73" t="s">
        <v>97</v>
      </c>
      <c r="E414" s="238">
        <v>55000</v>
      </c>
      <c r="F414" s="240">
        <v>55000</v>
      </c>
      <c r="G414" s="253">
        <v>55000</v>
      </c>
      <c r="H414" s="241">
        <f t="shared" si="15"/>
        <v>100</v>
      </c>
    </row>
    <row r="415" spans="1:8" ht="12.75">
      <c r="A415" s="13"/>
      <c r="B415" s="75">
        <v>85195</v>
      </c>
      <c r="C415" s="111"/>
      <c r="D415" s="27" t="s">
        <v>44</v>
      </c>
      <c r="E415" s="236">
        <f>E416+E417+E418</f>
        <v>15000</v>
      </c>
      <c r="F415" s="216">
        <f>F416+F417+F418</f>
        <v>15000</v>
      </c>
      <c r="G415" s="216">
        <f>G416+G417+G418</f>
        <v>11134.52</v>
      </c>
      <c r="H415" s="239">
        <f t="shared" si="15"/>
        <v>74.23013333333334</v>
      </c>
    </row>
    <row r="416" spans="1:8" ht="12.75">
      <c r="A416" s="13"/>
      <c r="B416" s="75"/>
      <c r="C416" s="13">
        <v>4170</v>
      </c>
      <c r="D416" s="21" t="s">
        <v>143</v>
      </c>
      <c r="E416" s="226">
        <v>0</v>
      </c>
      <c r="F416" s="219">
        <v>1700</v>
      </c>
      <c r="G416" s="225">
        <v>1500</v>
      </c>
      <c r="H416" s="239">
        <f t="shared" si="15"/>
        <v>88.23529411764706</v>
      </c>
    </row>
    <row r="417" spans="1:8" ht="12.75">
      <c r="A417" s="13"/>
      <c r="B417" s="87"/>
      <c r="C417" s="13">
        <v>4210</v>
      </c>
      <c r="D417" s="20" t="s">
        <v>67</v>
      </c>
      <c r="E417" s="226">
        <v>5000</v>
      </c>
      <c r="F417" s="219">
        <v>8000</v>
      </c>
      <c r="G417" s="225">
        <v>7602.52</v>
      </c>
      <c r="H417" s="239">
        <f t="shared" si="15"/>
        <v>95.03150000000001</v>
      </c>
    </row>
    <row r="418" spans="1:8" ht="13.5" thickBot="1">
      <c r="A418" s="23"/>
      <c r="B418" s="197"/>
      <c r="C418" s="23">
        <v>4300</v>
      </c>
      <c r="D418" s="71" t="s">
        <v>61</v>
      </c>
      <c r="E418" s="231">
        <v>10000</v>
      </c>
      <c r="F418" s="223">
        <v>5300</v>
      </c>
      <c r="G418" s="230">
        <v>2032</v>
      </c>
      <c r="H418" s="256">
        <f t="shared" si="15"/>
        <v>38.339622641509436</v>
      </c>
    </row>
    <row r="419" spans="1:8" ht="13.5" thickBot="1">
      <c r="A419" s="38">
        <v>852</v>
      </c>
      <c r="B419" s="112"/>
      <c r="C419" s="106"/>
      <c r="D419" s="25" t="s">
        <v>115</v>
      </c>
      <c r="E419" s="215">
        <f>E420+E423+E427+E448</f>
        <v>1797519</v>
      </c>
      <c r="F419" s="216">
        <f>F420+F423+F427+F448</f>
        <v>1902248</v>
      </c>
      <c r="G419" s="214">
        <f>G420+G423+G427+G448</f>
        <v>1888667.0199999998</v>
      </c>
      <c r="H419" s="270">
        <f t="shared" si="15"/>
        <v>99.28605628708769</v>
      </c>
    </row>
    <row r="420" spans="1:8" ht="12.75">
      <c r="A420" s="44"/>
      <c r="B420" s="28">
        <v>85201</v>
      </c>
      <c r="C420" s="28"/>
      <c r="D420" s="16" t="s">
        <v>180</v>
      </c>
      <c r="E420" s="236">
        <f>E422+E421</f>
        <v>680544</v>
      </c>
      <c r="F420" s="216">
        <f>F421+F422</f>
        <v>824678</v>
      </c>
      <c r="G420" s="216">
        <f>G421+G422</f>
        <v>816955.58</v>
      </c>
      <c r="H420" s="239">
        <f t="shared" si="15"/>
        <v>99.0635836047524</v>
      </c>
    </row>
    <row r="421" spans="1:8" ht="12.75">
      <c r="A421" s="44"/>
      <c r="B421" s="13"/>
      <c r="C421" s="13">
        <v>3110</v>
      </c>
      <c r="D421" s="20" t="s">
        <v>80</v>
      </c>
      <c r="E421" s="226">
        <v>90000</v>
      </c>
      <c r="F421" s="219">
        <v>90000</v>
      </c>
      <c r="G421" s="219">
        <v>84886.26</v>
      </c>
      <c r="H421" s="239">
        <f t="shared" si="15"/>
        <v>94.31806666666665</v>
      </c>
    </row>
    <row r="422" spans="1:8" ht="39" thickBot="1">
      <c r="A422" s="44"/>
      <c r="B422" s="23"/>
      <c r="C422" s="23">
        <v>2320</v>
      </c>
      <c r="D422" s="71" t="s">
        <v>204</v>
      </c>
      <c r="E422" s="226">
        <v>590544</v>
      </c>
      <c r="F422" s="219">
        <v>734678</v>
      </c>
      <c r="G422" s="219">
        <v>732069.32</v>
      </c>
      <c r="H422" s="239">
        <f t="shared" si="15"/>
        <v>99.64492199303639</v>
      </c>
    </row>
    <row r="423" spans="1:8" ht="12.75">
      <c r="A423" s="44"/>
      <c r="B423" s="28">
        <v>85204</v>
      </c>
      <c r="C423" s="28"/>
      <c r="D423" s="16" t="s">
        <v>46</v>
      </c>
      <c r="E423" s="236">
        <f>E424+E425+E426</f>
        <v>885105</v>
      </c>
      <c r="F423" s="216">
        <f>F424+F425+F426</f>
        <v>740964</v>
      </c>
      <c r="G423" s="216">
        <f>G424+G425+G426</f>
        <v>735159.2</v>
      </c>
      <c r="H423" s="236">
        <f t="shared" si="15"/>
        <v>99.21658812034052</v>
      </c>
    </row>
    <row r="424" spans="1:8" ht="38.25">
      <c r="A424" s="44"/>
      <c r="B424" s="13"/>
      <c r="C424" s="13">
        <v>2320</v>
      </c>
      <c r="D424" s="20" t="s">
        <v>204</v>
      </c>
      <c r="E424" s="226">
        <v>44105</v>
      </c>
      <c r="F424" s="219">
        <v>63415</v>
      </c>
      <c r="G424" s="219">
        <v>63413.41</v>
      </c>
      <c r="H424" s="239">
        <f t="shared" si="15"/>
        <v>99.99749270677285</v>
      </c>
    </row>
    <row r="425" spans="1:8" ht="12.75">
      <c r="A425" s="44"/>
      <c r="B425" s="13"/>
      <c r="C425" s="13">
        <v>3110</v>
      </c>
      <c r="D425" s="20" t="s">
        <v>80</v>
      </c>
      <c r="E425" s="226">
        <v>840000</v>
      </c>
      <c r="F425" s="219">
        <v>676549</v>
      </c>
      <c r="G425" s="219">
        <v>671179.69</v>
      </c>
      <c r="H425" s="239">
        <f t="shared" si="15"/>
        <v>99.20636790535497</v>
      </c>
    </row>
    <row r="426" spans="1:8" ht="13.5" thickBot="1">
      <c r="A426" s="44"/>
      <c r="B426" s="23"/>
      <c r="C426" s="23">
        <v>4300</v>
      </c>
      <c r="D426" s="71" t="s">
        <v>61</v>
      </c>
      <c r="E426" s="231">
        <v>1000</v>
      </c>
      <c r="F426" s="223">
        <v>1000</v>
      </c>
      <c r="G426" s="223">
        <v>566.1</v>
      </c>
      <c r="H426" s="256">
        <f t="shared" si="15"/>
        <v>56.61000000000001</v>
      </c>
    </row>
    <row r="427" spans="1:8" ht="12.75">
      <c r="A427" s="44"/>
      <c r="B427" s="28">
        <v>85218</v>
      </c>
      <c r="C427" s="28"/>
      <c r="D427" s="16" t="s">
        <v>214</v>
      </c>
      <c r="E427" s="215">
        <f>SUM(E428:E447)</f>
        <v>231870</v>
      </c>
      <c r="F427" s="263">
        <f>SUM(F428:F447)</f>
        <v>226306</v>
      </c>
      <c r="G427" s="263">
        <f>SUM(G428:G447)</f>
        <v>226252.63999999998</v>
      </c>
      <c r="H427" s="235">
        <f t="shared" si="15"/>
        <v>99.97642130566578</v>
      </c>
    </row>
    <row r="428" spans="1:8" ht="12.75">
      <c r="A428" s="44"/>
      <c r="B428" s="13"/>
      <c r="C428" s="13">
        <v>3020</v>
      </c>
      <c r="D428" s="20" t="s">
        <v>175</v>
      </c>
      <c r="E428" s="226">
        <v>200</v>
      </c>
      <c r="F428" s="219">
        <v>145</v>
      </c>
      <c r="G428" s="219">
        <v>145.12</v>
      </c>
      <c r="H428" s="239">
        <f t="shared" si="15"/>
        <v>100.08275862068965</v>
      </c>
    </row>
    <row r="429" spans="1:8" ht="12.75">
      <c r="A429" s="44"/>
      <c r="B429" s="13"/>
      <c r="C429" s="13">
        <v>4010</v>
      </c>
      <c r="D429" s="20" t="s">
        <v>162</v>
      </c>
      <c r="E429" s="226">
        <v>151545</v>
      </c>
      <c r="F429" s="219">
        <v>154418</v>
      </c>
      <c r="G429" s="219">
        <v>154417.52</v>
      </c>
      <c r="H429" s="239">
        <f t="shared" si="15"/>
        <v>99.99968915540933</v>
      </c>
    </row>
    <row r="430" spans="1:8" ht="12.75">
      <c r="A430" s="44"/>
      <c r="B430" s="13"/>
      <c r="C430" s="13">
        <v>4040</v>
      </c>
      <c r="D430" s="20" t="s">
        <v>64</v>
      </c>
      <c r="E430" s="226">
        <v>11171</v>
      </c>
      <c r="F430" s="219">
        <v>11057</v>
      </c>
      <c r="G430" s="219">
        <v>11057.18</v>
      </c>
      <c r="H430" s="239">
        <f t="shared" si="15"/>
        <v>100.00162792800941</v>
      </c>
    </row>
    <row r="431" spans="1:8" ht="12.75">
      <c r="A431" s="44"/>
      <c r="B431" s="13"/>
      <c r="C431" s="13">
        <v>4110</v>
      </c>
      <c r="D431" s="20" t="s">
        <v>65</v>
      </c>
      <c r="E431" s="226">
        <v>28876</v>
      </c>
      <c r="F431" s="219">
        <v>29497</v>
      </c>
      <c r="G431" s="219">
        <v>29496.92</v>
      </c>
      <c r="H431" s="239">
        <f t="shared" si="15"/>
        <v>99.99972878597822</v>
      </c>
    </row>
    <row r="432" spans="1:8" ht="12.75">
      <c r="A432" s="44"/>
      <c r="B432" s="13"/>
      <c r="C432" s="13">
        <v>4120</v>
      </c>
      <c r="D432" s="20" t="s">
        <v>66</v>
      </c>
      <c r="E432" s="226">
        <v>3620</v>
      </c>
      <c r="F432" s="219">
        <v>4049</v>
      </c>
      <c r="G432" s="219">
        <v>4048.95</v>
      </c>
      <c r="H432" s="239">
        <f t="shared" si="15"/>
        <v>99.99876512719189</v>
      </c>
    </row>
    <row r="433" spans="1:8" ht="12.75">
      <c r="A433" s="44"/>
      <c r="B433" s="13"/>
      <c r="C433" s="13">
        <v>4170</v>
      </c>
      <c r="D433" s="20" t="s">
        <v>143</v>
      </c>
      <c r="E433" s="226">
        <v>5000</v>
      </c>
      <c r="F433" s="219">
        <v>11</v>
      </c>
      <c r="G433" s="219">
        <v>0</v>
      </c>
      <c r="H433" s="239">
        <f t="shared" si="15"/>
        <v>0</v>
      </c>
    </row>
    <row r="434" spans="1:8" ht="12.75">
      <c r="A434" s="44"/>
      <c r="B434" s="13"/>
      <c r="C434" s="13">
        <v>4210</v>
      </c>
      <c r="D434" s="20" t="s">
        <v>67</v>
      </c>
      <c r="E434" s="226">
        <v>5000</v>
      </c>
      <c r="F434" s="219">
        <v>8510</v>
      </c>
      <c r="G434" s="219">
        <v>8509.71</v>
      </c>
      <c r="H434" s="239">
        <f t="shared" si="15"/>
        <v>99.99659224441832</v>
      </c>
    </row>
    <row r="435" spans="1:8" ht="12.75">
      <c r="A435" s="44"/>
      <c r="B435" s="13"/>
      <c r="C435" s="13">
        <v>4260</v>
      </c>
      <c r="D435" s="20" t="s">
        <v>68</v>
      </c>
      <c r="E435" s="226">
        <v>3000</v>
      </c>
      <c r="F435" s="219">
        <v>2084</v>
      </c>
      <c r="G435" s="219">
        <v>2084.13</v>
      </c>
      <c r="H435" s="239">
        <f t="shared" si="15"/>
        <v>100.00623800383879</v>
      </c>
    </row>
    <row r="436" spans="1:8" ht="12.75">
      <c r="A436" s="44"/>
      <c r="B436" s="13"/>
      <c r="C436" s="13">
        <v>4270</v>
      </c>
      <c r="D436" s="20" t="s">
        <v>74</v>
      </c>
      <c r="E436" s="226">
        <v>800</v>
      </c>
      <c r="F436" s="219">
        <v>244</v>
      </c>
      <c r="G436" s="219">
        <v>244</v>
      </c>
      <c r="H436" s="239">
        <f t="shared" si="15"/>
        <v>100</v>
      </c>
    </row>
    <row r="437" spans="1:8" ht="12.75">
      <c r="A437" s="44"/>
      <c r="B437" s="13"/>
      <c r="C437" s="13">
        <v>4280</v>
      </c>
      <c r="D437" s="20" t="s">
        <v>77</v>
      </c>
      <c r="E437" s="226">
        <v>400</v>
      </c>
      <c r="F437" s="219">
        <v>131</v>
      </c>
      <c r="G437" s="219">
        <v>131.2</v>
      </c>
      <c r="H437" s="239">
        <f t="shared" si="15"/>
        <v>100.15267175572518</v>
      </c>
    </row>
    <row r="438" spans="1:8" ht="12.75">
      <c r="A438" s="44"/>
      <c r="B438" s="13"/>
      <c r="C438" s="13">
        <v>4300</v>
      </c>
      <c r="D438" s="20" t="s">
        <v>61</v>
      </c>
      <c r="E438" s="226">
        <v>9000</v>
      </c>
      <c r="F438" s="219">
        <v>6660</v>
      </c>
      <c r="G438" s="219">
        <v>6621.66</v>
      </c>
      <c r="H438" s="239">
        <f t="shared" si="15"/>
        <v>99.42432432432432</v>
      </c>
    </row>
    <row r="439" spans="1:8" ht="12.75">
      <c r="A439" s="44"/>
      <c r="B439" s="13"/>
      <c r="C439" s="13">
        <v>4350</v>
      </c>
      <c r="D439" s="20" t="s">
        <v>201</v>
      </c>
      <c r="E439" s="226">
        <v>320</v>
      </c>
      <c r="F439" s="219">
        <v>71</v>
      </c>
      <c r="G439" s="219">
        <v>67.8</v>
      </c>
      <c r="H439" s="239">
        <f t="shared" si="15"/>
        <v>95.49295774647887</v>
      </c>
    </row>
    <row r="440" spans="1:8" ht="25.5">
      <c r="A440" s="44"/>
      <c r="B440" s="13"/>
      <c r="C440" s="13">
        <v>4370</v>
      </c>
      <c r="D440" s="20" t="s">
        <v>150</v>
      </c>
      <c r="E440" s="226">
        <v>3000</v>
      </c>
      <c r="F440" s="219">
        <v>2692</v>
      </c>
      <c r="G440" s="219">
        <v>2692.41</v>
      </c>
      <c r="H440" s="239">
        <f t="shared" si="15"/>
        <v>100.01523031203565</v>
      </c>
    </row>
    <row r="441" spans="1:8" ht="12.75">
      <c r="A441" s="44"/>
      <c r="B441" s="13"/>
      <c r="C441" s="13">
        <v>4410</v>
      </c>
      <c r="D441" s="20" t="s">
        <v>69</v>
      </c>
      <c r="E441" s="226">
        <v>500</v>
      </c>
      <c r="F441" s="219">
        <v>107</v>
      </c>
      <c r="G441" s="219">
        <v>107.4</v>
      </c>
      <c r="H441" s="239">
        <f t="shared" si="15"/>
        <v>100.37383177570094</v>
      </c>
    </row>
    <row r="442" spans="1:8" ht="12.75">
      <c r="A442" s="44"/>
      <c r="B442" s="13"/>
      <c r="C442" s="13">
        <v>4430</v>
      </c>
      <c r="D442" s="20" t="s">
        <v>181</v>
      </c>
      <c r="E442" s="226">
        <v>100</v>
      </c>
      <c r="F442" s="219">
        <v>176</v>
      </c>
      <c r="G442" s="219">
        <v>176.06</v>
      </c>
      <c r="H442" s="239">
        <f t="shared" si="15"/>
        <v>100.0340909090909</v>
      </c>
    </row>
    <row r="443" spans="1:8" ht="12.75">
      <c r="A443" s="44"/>
      <c r="B443" s="13"/>
      <c r="C443" s="13">
        <v>4440</v>
      </c>
      <c r="D443" s="20" t="s">
        <v>71</v>
      </c>
      <c r="E443" s="226">
        <v>3938</v>
      </c>
      <c r="F443" s="219">
        <v>4325</v>
      </c>
      <c r="G443" s="219">
        <v>4324.73</v>
      </c>
      <c r="H443" s="239">
        <f t="shared" si="15"/>
        <v>99.99375722543351</v>
      </c>
    </row>
    <row r="444" spans="1:8" ht="12.75">
      <c r="A444" s="44"/>
      <c r="B444" s="13"/>
      <c r="C444" s="13">
        <v>4480</v>
      </c>
      <c r="D444" s="20" t="s">
        <v>72</v>
      </c>
      <c r="E444" s="226">
        <v>400</v>
      </c>
      <c r="F444" s="219">
        <v>389</v>
      </c>
      <c r="G444" s="219">
        <v>389</v>
      </c>
      <c r="H444" s="239">
        <f t="shared" si="15"/>
        <v>100</v>
      </c>
    </row>
    <row r="445" spans="1:8" ht="25.5">
      <c r="A445" s="44"/>
      <c r="B445" s="13"/>
      <c r="C445" s="13">
        <v>4700</v>
      </c>
      <c r="D445" s="20" t="s">
        <v>154</v>
      </c>
      <c r="E445" s="226">
        <v>1000</v>
      </c>
      <c r="F445" s="219">
        <v>240</v>
      </c>
      <c r="G445" s="219">
        <v>240</v>
      </c>
      <c r="H445" s="239">
        <f t="shared" si="15"/>
        <v>100</v>
      </c>
    </row>
    <row r="446" spans="1:8" ht="25.5">
      <c r="A446" s="44"/>
      <c r="B446" s="13"/>
      <c r="C446" s="13">
        <v>4740</v>
      </c>
      <c r="D446" s="20" t="s">
        <v>147</v>
      </c>
      <c r="E446" s="226">
        <v>1000</v>
      </c>
      <c r="F446" s="219">
        <v>745</v>
      </c>
      <c r="G446" s="219">
        <v>743.83</v>
      </c>
      <c r="H446" s="239">
        <f t="shared" si="15"/>
        <v>99.84295302013423</v>
      </c>
    </row>
    <row r="447" spans="1:8" ht="26.25" thickBot="1">
      <c r="A447" s="44"/>
      <c r="B447" s="13"/>
      <c r="C447" s="13">
        <v>4750</v>
      </c>
      <c r="D447" s="20" t="s">
        <v>148</v>
      </c>
      <c r="E447" s="226">
        <v>3000</v>
      </c>
      <c r="F447" s="219">
        <v>755</v>
      </c>
      <c r="G447" s="219">
        <v>755.02</v>
      </c>
      <c r="H447" s="241">
        <f t="shared" si="15"/>
        <v>100.00264900662252</v>
      </c>
    </row>
    <row r="448" spans="1:8" ht="12.75">
      <c r="A448" s="44"/>
      <c r="B448" s="6">
        <v>85295</v>
      </c>
      <c r="C448" s="6"/>
      <c r="D448" s="30" t="s">
        <v>44</v>
      </c>
      <c r="E448" s="236">
        <f>E449+E450</f>
        <v>0</v>
      </c>
      <c r="F448" s="216">
        <f>F449+F450</f>
        <v>110300</v>
      </c>
      <c r="G448" s="216">
        <f>G449+G450</f>
        <v>110299.6</v>
      </c>
      <c r="H448" s="235">
        <f t="shared" si="15"/>
        <v>99.99963735267453</v>
      </c>
    </row>
    <row r="449" spans="1:8" ht="12.75">
      <c r="A449" s="44"/>
      <c r="B449" s="13"/>
      <c r="C449" s="13">
        <v>4210</v>
      </c>
      <c r="D449" s="20" t="s">
        <v>67</v>
      </c>
      <c r="E449" s="226">
        <v>0</v>
      </c>
      <c r="F449" s="219">
        <v>98590</v>
      </c>
      <c r="G449" s="219">
        <v>98589.92</v>
      </c>
      <c r="H449" s="239">
        <f t="shared" si="15"/>
        <v>99.99991885586773</v>
      </c>
    </row>
    <row r="450" spans="1:8" ht="26.25" thickBot="1">
      <c r="A450" s="44"/>
      <c r="B450" s="23"/>
      <c r="C450" s="23">
        <v>6060</v>
      </c>
      <c r="D450" s="71" t="s">
        <v>155</v>
      </c>
      <c r="E450" s="226">
        <v>0</v>
      </c>
      <c r="F450" s="223">
        <v>11710</v>
      </c>
      <c r="G450" s="223">
        <v>11709.68</v>
      </c>
      <c r="H450" s="239">
        <f t="shared" si="15"/>
        <v>99.99726729291204</v>
      </c>
    </row>
    <row r="451" spans="1:8" ht="26.25" thickBot="1">
      <c r="A451" s="6">
        <v>853</v>
      </c>
      <c r="B451" s="298"/>
      <c r="C451" s="299"/>
      <c r="D451" s="22" t="s">
        <v>79</v>
      </c>
      <c r="E451" s="227">
        <v>1504366</v>
      </c>
      <c r="F451" s="227">
        <f>F452+F454+F466</f>
        <v>1541178</v>
      </c>
      <c r="G451" s="227">
        <f>G452+G454+G466</f>
        <v>1535195.8600000003</v>
      </c>
      <c r="H451" s="227">
        <f t="shared" si="15"/>
        <v>99.61184626305335</v>
      </c>
    </row>
    <row r="452" spans="1:8" ht="26.25" customHeight="1">
      <c r="A452" s="13"/>
      <c r="B452" s="15">
        <v>85311</v>
      </c>
      <c r="C452" s="75"/>
      <c r="D452" s="30" t="s">
        <v>182</v>
      </c>
      <c r="E452" s="214">
        <f>E453</f>
        <v>0</v>
      </c>
      <c r="F452" s="214">
        <f>F453</f>
        <v>27340</v>
      </c>
      <c r="G452" s="233">
        <f>G453</f>
        <v>27340</v>
      </c>
      <c r="H452" s="216">
        <f t="shared" si="15"/>
        <v>100</v>
      </c>
    </row>
    <row r="453" spans="1:8" ht="26.25" thickBot="1">
      <c r="A453" s="13"/>
      <c r="B453" s="15"/>
      <c r="C453" s="76">
        <v>2580</v>
      </c>
      <c r="D453" s="77" t="s">
        <v>183</v>
      </c>
      <c r="E453" s="217">
        <v>0</v>
      </c>
      <c r="F453" s="217">
        <v>27340</v>
      </c>
      <c r="G453" s="224">
        <v>27340</v>
      </c>
      <c r="H453" s="219">
        <f t="shared" si="15"/>
        <v>100</v>
      </c>
    </row>
    <row r="454" spans="1:8" ht="25.5">
      <c r="A454" s="13"/>
      <c r="B454" s="52">
        <v>85321</v>
      </c>
      <c r="C454" s="58"/>
      <c r="D454" s="69" t="s">
        <v>81</v>
      </c>
      <c r="E454" s="271">
        <v>60758</v>
      </c>
      <c r="F454" s="271">
        <f>SUM(F455:F465)</f>
        <v>66258</v>
      </c>
      <c r="G454" s="267">
        <f>SUM(G455:G465)</f>
        <v>60435.52000000001</v>
      </c>
      <c r="H454" s="216">
        <f t="shared" si="15"/>
        <v>91.21241208608774</v>
      </c>
    </row>
    <row r="455" spans="1:8" ht="12.75">
      <c r="A455" s="13"/>
      <c r="B455" s="13"/>
      <c r="C455" s="78">
        <v>4010</v>
      </c>
      <c r="D455" s="77" t="s">
        <v>162</v>
      </c>
      <c r="E455" s="217">
        <v>19477</v>
      </c>
      <c r="F455" s="237">
        <v>19477</v>
      </c>
      <c r="G455" s="224">
        <v>15682.4</v>
      </c>
      <c r="H455" s="238">
        <f t="shared" si="15"/>
        <v>80.51753350105251</v>
      </c>
    </row>
    <row r="456" spans="1:8" ht="12.75">
      <c r="A456" s="13"/>
      <c r="B456" s="13"/>
      <c r="C456" s="78">
        <v>4040</v>
      </c>
      <c r="D456" s="21" t="s">
        <v>64</v>
      </c>
      <c r="E456" s="217">
        <v>4360</v>
      </c>
      <c r="F456" s="217">
        <v>4360</v>
      </c>
      <c r="G456" s="218">
        <v>4359.44</v>
      </c>
      <c r="H456" s="219">
        <f aca="true" t="shared" si="16" ref="H456:H519">(G456/F456)*100</f>
        <v>99.98715596330274</v>
      </c>
    </row>
    <row r="457" spans="1:8" ht="12.75">
      <c r="A457" s="13"/>
      <c r="B457" s="13"/>
      <c r="C457" s="78">
        <v>4110</v>
      </c>
      <c r="D457" s="77" t="s">
        <v>167</v>
      </c>
      <c r="E457" s="217">
        <v>15533</v>
      </c>
      <c r="F457" s="217">
        <v>15533</v>
      </c>
      <c r="G457" s="218">
        <v>14478.32</v>
      </c>
      <c r="H457" s="219">
        <f t="shared" si="16"/>
        <v>93.21006888559839</v>
      </c>
    </row>
    <row r="458" spans="1:8" ht="12.75">
      <c r="A458" s="13"/>
      <c r="B458" s="13"/>
      <c r="C458" s="78">
        <v>4120</v>
      </c>
      <c r="D458" s="32" t="s">
        <v>66</v>
      </c>
      <c r="E458" s="217">
        <v>2225</v>
      </c>
      <c r="F458" s="217">
        <v>2225</v>
      </c>
      <c r="G458" s="218">
        <v>2074.37</v>
      </c>
      <c r="H458" s="219">
        <f t="shared" si="16"/>
        <v>93.23011235955056</v>
      </c>
    </row>
    <row r="459" spans="1:8" ht="12.75">
      <c r="A459" s="13"/>
      <c r="B459" s="13"/>
      <c r="C459" s="78">
        <v>4170</v>
      </c>
      <c r="D459" s="32" t="s">
        <v>184</v>
      </c>
      <c r="E459" s="217">
        <v>9800</v>
      </c>
      <c r="F459" s="217">
        <v>12810</v>
      </c>
      <c r="G459" s="218">
        <v>12390</v>
      </c>
      <c r="H459" s="219">
        <f t="shared" si="16"/>
        <v>96.72131147540983</v>
      </c>
    </row>
    <row r="460" spans="1:8" ht="12.75">
      <c r="A460" s="13"/>
      <c r="B460" s="13"/>
      <c r="C460" s="78">
        <v>4210</v>
      </c>
      <c r="D460" s="32" t="s">
        <v>67</v>
      </c>
      <c r="E460" s="217">
        <v>1500</v>
      </c>
      <c r="F460" s="217">
        <v>2747</v>
      </c>
      <c r="G460" s="218">
        <v>2747.21</v>
      </c>
      <c r="H460" s="219">
        <f t="shared" si="16"/>
        <v>100.00764470331272</v>
      </c>
    </row>
    <row r="461" spans="1:8" ht="12.75">
      <c r="A461" s="13"/>
      <c r="B461" s="13"/>
      <c r="C461" s="78">
        <v>4270</v>
      </c>
      <c r="D461" s="20" t="s">
        <v>74</v>
      </c>
      <c r="E461" s="217">
        <v>300</v>
      </c>
      <c r="F461" s="217">
        <v>0</v>
      </c>
      <c r="G461" s="218">
        <v>0</v>
      </c>
      <c r="H461" s="219">
        <v>0</v>
      </c>
    </row>
    <row r="462" spans="1:8" ht="12.75">
      <c r="A462" s="13"/>
      <c r="B462" s="13"/>
      <c r="C462" s="78">
        <v>4300</v>
      </c>
      <c r="D462" s="46" t="s">
        <v>61</v>
      </c>
      <c r="E462" s="217">
        <v>4500</v>
      </c>
      <c r="F462" s="217">
        <v>6092</v>
      </c>
      <c r="G462" s="218">
        <v>5693.94</v>
      </c>
      <c r="H462" s="219">
        <f t="shared" si="16"/>
        <v>93.46585686145764</v>
      </c>
    </row>
    <row r="463" spans="1:8" ht="12.75">
      <c r="A463" s="13"/>
      <c r="B463" s="13"/>
      <c r="C463" s="78">
        <v>4410</v>
      </c>
      <c r="D463" s="32" t="s">
        <v>164</v>
      </c>
      <c r="E463" s="237">
        <v>100</v>
      </c>
      <c r="F463" s="217">
        <v>0</v>
      </c>
      <c r="G463" s="218">
        <v>0</v>
      </c>
      <c r="H463" s="238">
        <v>0</v>
      </c>
    </row>
    <row r="464" spans="1:8" ht="12.75">
      <c r="A464" s="13"/>
      <c r="B464" s="13"/>
      <c r="C464" s="78">
        <v>4440</v>
      </c>
      <c r="D464" s="32" t="s">
        <v>71</v>
      </c>
      <c r="E464" s="237">
        <v>2363</v>
      </c>
      <c r="F464" s="217">
        <v>2414</v>
      </c>
      <c r="G464" s="218">
        <v>2413.8</v>
      </c>
      <c r="H464" s="238">
        <f t="shared" si="16"/>
        <v>99.9917149958575</v>
      </c>
    </row>
    <row r="465" spans="1:8" ht="26.25" thickBot="1">
      <c r="A465" s="13"/>
      <c r="B465" s="23"/>
      <c r="C465" s="60">
        <v>4740</v>
      </c>
      <c r="D465" s="32" t="s">
        <v>147</v>
      </c>
      <c r="E465" s="221">
        <v>600</v>
      </c>
      <c r="F465" s="221">
        <v>600</v>
      </c>
      <c r="G465" s="222">
        <v>596.04</v>
      </c>
      <c r="H465" s="219">
        <f t="shared" si="16"/>
        <v>99.33999999999999</v>
      </c>
    </row>
    <row r="466" spans="1:8" ht="15.75" customHeight="1">
      <c r="A466" s="13"/>
      <c r="B466" s="26">
        <v>85333</v>
      </c>
      <c r="C466" s="26"/>
      <c r="D466" s="27" t="s">
        <v>213</v>
      </c>
      <c r="E466" s="228">
        <f>SUM(E467:E494)</f>
        <v>1443608</v>
      </c>
      <c r="F466" s="228">
        <f>SUM(F467:F494)</f>
        <v>1447580</v>
      </c>
      <c r="G466" s="232">
        <f>SUM(G467:G494)</f>
        <v>1447420.3400000003</v>
      </c>
      <c r="H466" s="216">
        <f t="shared" si="16"/>
        <v>99.98897055775848</v>
      </c>
    </row>
    <row r="467" spans="1:8" ht="15.75" customHeight="1">
      <c r="A467" s="13"/>
      <c r="B467" s="15"/>
      <c r="C467" s="19">
        <v>4010</v>
      </c>
      <c r="D467" s="77" t="s">
        <v>62</v>
      </c>
      <c r="E467" s="217">
        <v>903532</v>
      </c>
      <c r="F467" s="217">
        <v>916125</v>
      </c>
      <c r="G467" s="218">
        <v>916125</v>
      </c>
      <c r="H467" s="219">
        <f t="shared" si="16"/>
        <v>100</v>
      </c>
    </row>
    <row r="468" spans="1:8" ht="12.75">
      <c r="A468" s="13"/>
      <c r="B468" s="15"/>
      <c r="C468" s="19">
        <v>4018</v>
      </c>
      <c r="D468" s="32" t="s">
        <v>162</v>
      </c>
      <c r="E468" s="217">
        <v>66203</v>
      </c>
      <c r="F468" s="217">
        <v>59888</v>
      </c>
      <c r="G468" s="218">
        <v>59815.54</v>
      </c>
      <c r="H468" s="219">
        <f t="shared" si="16"/>
        <v>99.8790074806305</v>
      </c>
    </row>
    <row r="469" spans="1:8" ht="12.75">
      <c r="A469" s="13"/>
      <c r="B469" s="15"/>
      <c r="C469" s="19">
        <v>4019</v>
      </c>
      <c r="D469" s="32" t="s">
        <v>162</v>
      </c>
      <c r="E469" s="217">
        <v>20197</v>
      </c>
      <c r="F469" s="217">
        <v>17460</v>
      </c>
      <c r="G469" s="218">
        <v>17441.53</v>
      </c>
      <c r="H469" s="219">
        <f t="shared" si="16"/>
        <v>99.89421534936999</v>
      </c>
    </row>
    <row r="470" spans="1:8" ht="12.75">
      <c r="A470" s="13"/>
      <c r="B470" s="15"/>
      <c r="C470" s="19">
        <v>4040</v>
      </c>
      <c r="D470" s="32" t="s">
        <v>64</v>
      </c>
      <c r="E470" s="217">
        <v>77100</v>
      </c>
      <c r="F470" s="217">
        <v>71541</v>
      </c>
      <c r="G470" s="218">
        <v>71540.9</v>
      </c>
      <c r="H470" s="219">
        <f t="shared" si="16"/>
        <v>99.99986022001369</v>
      </c>
    </row>
    <row r="471" spans="1:8" ht="12.75">
      <c r="A471" s="13"/>
      <c r="B471" s="15"/>
      <c r="C471" s="19">
        <v>4110</v>
      </c>
      <c r="D471" s="20" t="s">
        <v>167</v>
      </c>
      <c r="E471" s="217">
        <v>165703</v>
      </c>
      <c r="F471" s="217">
        <v>164540</v>
      </c>
      <c r="G471" s="218">
        <v>164539.77</v>
      </c>
      <c r="H471" s="219">
        <f t="shared" si="16"/>
        <v>99.99986021636076</v>
      </c>
    </row>
    <row r="472" spans="1:8" ht="12.75">
      <c r="A472" s="13"/>
      <c r="B472" s="15"/>
      <c r="C472" s="19">
        <v>4118</v>
      </c>
      <c r="D472" s="67" t="s">
        <v>167</v>
      </c>
      <c r="E472" s="217">
        <v>11320</v>
      </c>
      <c r="F472" s="217">
        <v>10207</v>
      </c>
      <c r="G472" s="218">
        <v>10160.4</v>
      </c>
      <c r="H472" s="219">
        <f t="shared" si="16"/>
        <v>99.54345057313608</v>
      </c>
    </row>
    <row r="473" spans="1:8" ht="12.75">
      <c r="A473" s="13"/>
      <c r="B473" s="15"/>
      <c r="C473" s="19">
        <v>4119</v>
      </c>
      <c r="D473" s="46" t="s">
        <v>167</v>
      </c>
      <c r="E473" s="217">
        <v>3454</v>
      </c>
      <c r="F473" s="217">
        <v>2976</v>
      </c>
      <c r="G473" s="218">
        <v>2963.81</v>
      </c>
      <c r="H473" s="219">
        <f t="shared" si="16"/>
        <v>99.59038978494623</v>
      </c>
    </row>
    <row r="474" spans="1:8" ht="12.75">
      <c r="A474" s="13"/>
      <c r="B474" s="15"/>
      <c r="C474" s="19">
        <v>4120</v>
      </c>
      <c r="D474" s="46" t="s">
        <v>66</v>
      </c>
      <c r="E474" s="217">
        <v>20044</v>
      </c>
      <c r="F474" s="217">
        <v>23575</v>
      </c>
      <c r="G474" s="218">
        <v>23574.72</v>
      </c>
      <c r="H474" s="219">
        <f t="shared" si="16"/>
        <v>99.9988123011665</v>
      </c>
    </row>
    <row r="475" spans="1:8" ht="12.75">
      <c r="A475" s="13"/>
      <c r="B475" s="15"/>
      <c r="C475" s="19">
        <v>4128</v>
      </c>
      <c r="D475" s="46" t="s">
        <v>66</v>
      </c>
      <c r="E475" s="217">
        <v>1622</v>
      </c>
      <c r="F475" s="217">
        <v>1462</v>
      </c>
      <c r="G475" s="218">
        <v>1455.84</v>
      </c>
      <c r="H475" s="219">
        <f t="shared" si="16"/>
        <v>99.57865937072503</v>
      </c>
    </row>
    <row r="476" spans="1:8" ht="12.75">
      <c r="A476" s="13"/>
      <c r="B476" s="15"/>
      <c r="C476" s="19">
        <v>4129</v>
      </c>
      <c r="D476" s="32" t="s">
        <v>66</v>
      </c>
      <c r="E476" s="217">
        <v>495</v>
      </c>
      <c r="F476" s="217">
        <v>427</v>
      </c>
      <c r="G476" s="218">
        <v>424.54</v>
      </c>
      <c r="H476" s="219">
        <f t="shared" si="16"/>
        <v>99.42388758782202</v>
      </c>
    </row>
    <row r="477" spans="1:8" ht="12.75">
      <c r="A477" s="13"/>
      <c r="B477" s="15"/>
      <c r="C477" s="19">
        <v>4210</v>
      </c>
      <c r="D477" s="20" t="s">
        <v>67</v>
      </c>
      <c r="E477" s="217">
        <v>21380</v>
      </c>
      <c r="F477" s="217">
        <v>24047</v>
      </c>
      <c r="G477" s="218">
        <v>24046.91</v>
      </c>
      <c r="H477" s="219">
        <f t="shared" si="16"/>
        <v>99.99962573293966</v>
      </c>
    </row>
    <row r="478" spans="1:8" ht="12.75">
      <c r="A478" s="13"/>
      <c r="B478" s="15"/>
      <c r="C478" s="19">
        <v>4260</v>
      </c>
      <c r="D478" s="20" t="s">
        <v>68</v>
      </c>
      <c r="E478" s="217">
        <v>61791</v>
      </c>
      <c r="F478" s="217">
        <v>61311</v>
      </c>
      <c r="G478" s="218">
        <v>61310.65</v>
      </c>
      <c r="H478" s="219">
        <f t="shared" si="16"/>
        <v>99.99942913995858</v>
      </c>
    </row>
    <row r="479" spans="1:8" ht="12.75">
      <c r="A479" s="13"/>
      <c r="B479" s="15"/>
      <c r="C479" s="19">
        <v>4270</v>
      </c>
      <c r="D479" s="20" t="s">
        <v>74</v>
      </c>
      <c r="E479" s="217">
        <v>100</v>
      </c>
      <c r="F479" s="217">
        <v>0</v>
      </c>
      <c r="G479" s="218">
        <v>0</v>
      </c>
      <c r="H479" s="219">
        <v>0</v>
      </c>
    </row>
    <row r="480" spans="1:8" ht="12.75">
      <c r="A480" s="13"/>
      <c r="B480" s="15"/>
      <c r="C480" s="19">
        <v>4280</v>
      </c>
      <c r="D480" s="20" t="s">
        <v>77</v>
      </c>
      <c r="E480" s="217">
        <v>1500</v>
      </c>
      <c r="F480" s="217">
        <v>2187</v>
      </c>
      <c r="G480" s="218">
        <v>2186.53</v>
      </c>
      <c r="H480" s="219">
        <f t="shared" si="16"/>
        <v>99.97850937357111</v>
      </c>
    </row>
    <row r="481" spans="1:8" ht="12.75">
      <c r="A481" s="13"/>
      <c r="B481" s="15"/>
      <c r="C481" s="19">
        <v>4300</v>
      </c>
      <c r="D481" s="20" t="s">
        <v>61</v>
      </c>
      <c r="E481" s="217">
        <v>17000</v>
      </c>
      <c r="F481" s="217">
        <v>22831</v>
      </c>
      <c r="G481" s="218">
        <v>22831.23</v>
      </c>
      <c r="H481" s="219">
        <f t="shared" si="16"/>
        <v>100.00100740221629</v>
      </c>
    </row>
    <row r="482" spans="1:8" ht="25.5">
      <c r="A482" s="13"/>
      <c r="B482" s="15"/>
      <c r="C482" s="19">
        <v>4360</v>
      </c>
      <c r="D482" s="20" t="s">
        <v>149</v>
      </c>
      <c r="E482" s="217">
        <v>1300</v>
      </c>
      <c r="F482" s="217">
        <v>1701</v>
      </c>
      <c r="G482" s="218">
        <v>1700.62</v>
      </c>
      <c r="H482" s="219">
        <f t="shared" si="16"/>
        <v>99.97766019988241</v>
      </c>
    </row>
    <row r="483" spans="1:8" ht="25.5">
      <c r="A483" s="13"/>
      <c r="B483" s="15"/>
      <c r="C483" s="19">
        <v>4370</v>
      </c>
      <c r="D483" s="32" t="s">
        <v>150</v>
      </c>
      <c r="E483" s="217">
        <v>7200</v>
      </c>
      <c r="F483" s="217">
        <v>2607</v>
      </c>
      <c r="G483" s="218">
        <v>2606.87</v>
      </c>
      <c r="H483" s="219">
        <f t="shared" si="16"/>
        <v>99.99501342539317</v>
      </c>
    </row>
    <row r="484" spans="1:8" ht="25.5">
      <c r="A484" s="13"/>
      <c r="B484" s="15"/>
      <c r="C484" s="19">
        <v>4400</v>
      </c>
      <c r="D484" s="20" t="s">
        <v>197</v>
      </c>
      <c r="E484" s="217">
        <v>11800</v>
      </c>
      <c r="F484" s="217">
        <v>12123</v>
      </c>
      <c r="G484" s="218">
        <v>12122.91</v>
      </c>
      <c r="H484" s="219">
        <f t="shared" si="16"/>
        <v>99.9992576095026</v>
      </c>
    </row>
    <row r="485" spans="1:8" ht="12.75">
      <c r="A485" s="13"/>
      <c r="B485" s="15"/>
      <c r="C485" s="19">
        <v>4410</v>
      </c>
      <c r="D485" s="20" t="s">
        <v>69</v>
      </c>
      <c r="E485" s="217">
        <v>2500</v>
      </c>
      <c r="F485" s="217">
        <v>2187</v>
      </c>
      <c r="G485" s="218">
        <v>2187.02</v>
      </c>
      <c r="H485" s="219">
        <f t="shared" si="16"/>
        <v>100.00091449474165</v>
      </c>
    </row>
    <row r="486" spans="1:8" ht="12.75">
      <c r="A486" s="13"/>
      <c r="B486" s="15"/>
      <c r="C486" s="19">
        <v>4430</v>
      </c>
      <c r="D486" s="20" t="s">
        <v>70</v>
      </c>
      <c r="E486" s="217">
        <v>5800</v>
      </c>
      <c r="F486" s="217">
        <v>3788</v>
      </c>
      <c r="G486" s="218">
        <v>3788</v>
      </c>
      <c r="H486" s="219">
        <f t="shared" si="16"/>
        <v>100</v>
      </c>
    </row>
    <row r="487" spans="1:8" ht="12.75">
      <c r="A487" s="13"/>
      <c r="B487" s="15"/>
      <c r="C487" s="19">
        <v>4440</v>
      </c>
      <c r="D487" s="20" t="s">
        <v>71</v>
      </c>
      <c r="E487" s="217">
        <v>33075</v>
      </c>
      <c r="F487" s="217">
        <v>33576</v>
      </c>
      <c r="G487" s="218">
        <v>33575.8</v>
      </c>
      <c r="H487" s="219">
        <f t="shared" si="16"/>
        <v>99.9994043364308</v>
      </c>
    </row>
    <row r="488" spans="1:8" ht="12.75">
      <c r="A488" s="13"/>
      <c r="B488" s="15"/>
      <c r="C488" s="19">
        <v>4448</v>
      </c>
      <c r="D488" s="20" t="s">
        <v>71</v>
      </c>
      <c r="E488" s="217">
        <v>1857</v>
      </c>
      <c r="F488" s="217">
        <v>1857</v>
      </c>
      <c r="G488" s="218">
        <v>1857</v>
      </c>
      <c r="H488" s="219">
        <f t="shared" si="16"/>
        <v>100</v>
      </c>
    </row>
    <row r="489" spans="1:8" ht="12.75">
      <c r="A489" s="13"/>
      <c r="B489" s="15"/>
      <c r="C489" s="19">
        <v>4449</v>
      </c>
      <c r="D489" s="20" t="s">
        <v>71</v>
      </c>
      <c r="E489" s="217">
        <v>506</v>
      </c>
      <c r="F489" s="217">
        <v>506</v>
      </c>
      <c r="G489" s="218">
        <v>506</v>
      </c>
      <c r="H489" s="219">
        <f t="shared" si="16"/>
        <v>100</v>
      </c>
    </row>
    <row r="490" spans="1:8" ht="12.75">
      <c r="A490" s="13"/>
      <c r="B490" s="15"/>
      <c r="C490" s="19">
        <v>4480</v>
      </c>
      <c r="D490" s="20" t="s">
        <v>72</v>
      </c>
      <c r="E490" s="217">
        <v>4300</v>
      </c>
      <c r="F490" s="217">
        <v>4328</v>
      </c>
      <c r="G490" s="218">
        <v>4328</v>
      </c>
      <c r="H490" s="219">
        <f t="shared" si="16"/>
        <v>100</v>
      </c>
    </row>
    <row r="491" spans="1:8" ht="25.5">
      <c r="A491" s="13"/>
      <c r="B491" s="15"/>
      <c r="C491" s="19">
        <v>4750</v>
      </c>
      <c r="D491" s="20" t="s">
        <v>148</v>
      </c>
      <c r="E491" s="217">
        <v>620</v>
      </c>
      <c r="F491" s="217">
        <v>851</v>
      </c>
      <c r="G491" s="218">
        <v>851.32</v>
      </c>
      <c r="H491" s="219">
        <f t="shared" si="16"/>
        <v>100.03760282021152</v>
      </c>
    </row>
    <row r="492" spans="1:8" ht="12.75">
      <c r="A492" s="13"/>
      <c r="B492" s="15"/>
      <c r="C492" s="19">
        <v>4580</v>
      </c>
      <c r="D492" s="20" t="s">
        <v>33</v>
      </c>
      <c r="E492" s="217">
        <v>21</v>
      </c>
      <c r="F492" s="217">
        <v>21</v>
      </c>
      <c r="G492" s="218">
        <v>21.1</v>
      </c>
      <c r="H492" s="219">
        <f t="shared" si="16"/>
        <v>100.47619047619048</v>
      </c>
    </row>
    <row r="493" spans="1:8" ht="25.5">
      <c r="A493" s="13"/>
      <c r="B493" s="15"/>
      <c r="C493" s="19">
        <v>4590</v>
      </c>
      <c r="D493" s="20" t="s">
        <v>146</v>
      </c>
      <c r="E493" s="217">
        <v>3188</v>
      </c>
      <c r="F493" s="217">
        <v>3188</v>
      </c>
      <c r="G493" s="218">
        <v>3188.33</v>
      </c>
      <c r="H493" s="219">
        <f t="shared" si="16"/>
        <v>100.01035131744041</v>
      </c>
    </row>
    <row r="494" spans="1:8" ht="26.25" thickBot="1">
      <c r="A494" s="13"/>
      <c r="B494" s="24"/>
      <c r="C494" s="24">
        <v>4700</v>
      </c>
      <c r="D494" s="21" t="s">
        <v>154</v>
      </c>
      <c r="E494" s="225">
        <v>0</v>
      </c>
      <c r="F494" s="225">
        <v>2270</v>
      </c>
      <c r="G494" s="240">
        <v>2270</v>
      </c>
      <c r="H494" s="223">
        <f t="shared" si="16"/>
        <v>100</v>
      </c>
    </row>
    <row r="495" spans="1:8" ht="15.75" customHeight="1" thickBot="1">
      <c r="A495" s="6">
        <v>854</v>
      </c>
      <c r="B495" s="298"/>
      <c r="C495" s="317"/>
      <c r="D495" s="25" t="s">
        <v>48</v>
      </c>
      <c r="E495" s="227">
        <f>E496+E521+E541+E562+E577+E579+E583</f>
        <v>6061419</v>
      </c>
      <c r="F495" s="227">
        <f>F496+F521+F541+F562+F577+F579+F583</f>
        <v>7046907</v>
      </c>
      <c r="G495" s="227">
        <f>G496+G521+G541+G562+G577+G579+G583</f>
        <v>7034305.12</v>
      </c>
      <c r="H495" s="214">
        <f t="shared" si="16"/>
        <v>99.8211714728178</v>
      </c>
    </row>
    <row r="496" spans="1:8" ht="15.75" customHeight="1">
      <c r="A496" s="28"/>
      <c r="B496" s="6">
        <v>85403</v>
      </c>
      <c r="C496" s="79"/>
      <c r="D496" s="30" t="s">
        <v>185</v>
      </c>
      <c r="E496" s="228">
        <f>SUM(E497:E520)</f>
        <v>866680</v>
      </c>
      <c r="F496" s="228">
        <f>SUM(F497:F520)</f>
        <v>1292734</v>
      </c>
      <c r="G496" s="232">
        <f>SUM(G497:G520)</f>
        <v>1290290.52</v>
      </c>
      <c r="H496" s="216">
        <f t="shared" si="16"/>
        <v>99.8109835434049</v>
      </c>
    </row>
    <row r="497" spans="1:8" ht="12.75">
      <c r="A497" s="28"/>
      <c r="B497" s="28"/>
      <c r="C497" s="80">
        <v>3020</v>
      </c>
      <c r="D497" s="77" t="s">
        <v>175</v>
      </c>
      <c r="E497" s="217">
        <v>300</v>
      </c>
      <c r="F497" s="217">
        <v>280</v>
      </c>
      <c r="G497" s="224">
        <v>280</v>
      </c>
      <c r="H497" s="219">
        <f t="shared" si="16"/>
        <v>100</v>
      </c>
    </row>
    <row r="498" spans="1:8" ht="12.75">
      <c r="A498" s="28"/>
      <c r="B498" s="28"/>
      <c r="C498" s="80">
        <v>3110</v>
      </c>
      <c r="D498" s="46" t="s">
        <v>80</v>
      </c>
      <c r="E498" s="217">
        <v>600</v>
      </c>
      <c r="F498" s="217">
        <v>400</v>
      </c>
      <c r="G498" s="218">
        <v>400.06</v>
      </c>
      <c r="H498" s="219">
        <f t="shared" si="16"/>
        <v>100.01500000000001</v>
      </c>
    </row>
    <row r="499" spans="1:8" ht="12.75">
      <c r="A499" s="28"/>
      <c r="B499" s="28"/>
      <c r="C499" s="80">
        <v>4010</v>
      </c>
      <c r="D499" s="46" t="s">
        <v>162</v>
      </c>
      <c r="E499" s="217">
        <v>543230</v>
      </c>
      <c r="F499" s="217">
        <v>564463</v>
      </c>
      <c r="G499" s="218">
        <v>564462.65</v>
      </c>
      <c r="H499" s="219">
        <f t="shared" si="16"/>
        <v>99.99993799416437</v>
      </c>
    </row>
    <row r="500" spans="1:8" ht="12.75">
      <c r="A500" s="28"/>
      <c r="B500" s="28"/>
      <c r="C500" s="80">
        <v>4040</v>
      </c>
      <c r="D500" s="77" t="s">
        <v>64</v>
      </c>
      <c r="E500" s="217">
        <v>44000</v>
      </c>
      <c r="F500" s="217">
        <v>44000</v>
      </c>
      <c r="G500" s="218">
        <v>43999.77</v>
      </c>
      <c r="H500" s="219">
        <f t="shared" si="16"/>
        <v>99.99947727272726</v>
      </c>
    </row>
    <row r="501" spans="1:8" ht="12.75">
      <c r="A501" s="28"/>
      <c r="B501" s="28"/>
      <c r="C501" s="80">
        <v>4110</v>
      </c>
      <c r="D501" s="32" t="s">
        <v>167</v>
      </c>
      <c r="E501" s="217">
        <v>95000</v>
      </c>
      <c r="F501" s="217">
        <v>102583</v>
      </c>
      <c r="G501" s="218">
        <v>102582.76</v>
      </c>
      <c r="H501" s="219">
        <f t="shared" si="16"/>
        <v>99.99976604310655</v>
      </c>
    </row>
    <row r="502" spans="1:8" ht="12.75">
      <c r="A502" s="28"/>
      <c r="B502" s="28"/>
      <c r="C502" s="80">
        <v>4120</v>
      </c>
      <c r="D502" s="32" t="s">
        <v>66</v>
      </c>
      <c r="E502" s="217">
        <v>12040</v>
      </c>
      <c r="F502" s="217">
        <v>14411</v>
      </c>
      <c r="G502" s="218">
        <v>14410.97</v>
      </c>
      <c r="H502" s="219">
        <f t="shared" si="16"/>
        <v>99.99979182568872</v>
      </c>
    </row>
    <row r="503" spans="1:8" ht="12.75">
      <c r="A503" s="28"/>
      <c r="B503" s="28"/>
      <c r="C503" s="80">
        <v>4170</v>
      </c>
      <c r="D503" s="32" t="s">
        <v>143</v>
      </c>
      <c r="E503" s="217">
        <v>4000</v>
      </c>
      <c r="F503" s="217">
        <v>1980</v>
      </c>
      <c r="G503" s="218">
        <v>1980</v>
      </c>
      <c r="H503" s="219">
        <f t="shared" si="16"/>
        <v>100</v>
      </c>
    </row>
    <row r="504" spans="1:8" ht="12.75">
      <c r="A504" s="28"/>
      <c r="B504" s="28"/>
      <c r="C504" s="80">
        <v>4210</v>
      </c>
      <c r="D504" s="32" t="s">
        <v>67</v>
      </c>
      <c r="E504" s="217">
        <v>31829</v>
      </c>
      <c r="F504" s="217">
        <v>20429</v>
      </c>
      <c r="G504" s="218">
        <v>20428.8</v>
      </c>
      <c r="H504" s="219">
        <f t="shared" si="16"/>
        <v>99.99902099955945</v>
      </c>
    </row>
    <row r="505" spans="1:8" ht="12.75">
      <c r="A505" s="28"/>
      <c r="B505" s="28"/>
      <c r="C505" s="80">
        <v>4220</v>
      </c>
      <c r="D505" s="32" t="s">
        <v>75</v>
      </c>
      <c r="E505" s="217">
        <v>6000</v>
      </c>
      <c r="F505" s="217">
        <v>4274</v>
      </c>
      <c r="G505" s="218">
        <v>4273.65</v>
      </c>
      <c r="H505" s="219">
        <f t="shared" si="16"/>
        <v>99.9918109499298</v>
      </c>
    </row>
    <row r="506" spans="1:8" ht="12.75">
      <c r="A506" s="28"/>
      <c r="B506" s="28"/>
      <c r="C506" s="80">
        <v>4240</v>
      </c>
      <c r="D506" s="32" t="s">
        <v>90</v>
      </c>
      <c r="E506" s="217">
        <v>0</v>
      </c>
      <c r="F506" s="217">
        <v>164642</v>
      </c>
      <c r="G506" s="224">
        <v>164641.94</v>
      </c>
      <c r="H506" s="219">
        <f t="shared" si="16"/>
        <v>99.99996355729401</v>
      </c>
    </row>
    <row r="507" spans="1:8" ht="12.75">
      <c r="A507" s="28"/>
      <c r="B507" s="28"/>
      <c r="C507" s="80">
        <v>4260</v>
      </c>
      <c r="D507" s="32" t="s">
        <v>68</v>
      </c>
      <c r="E507" s="217">
        <v>60000</v>
      </c>
      <c r="F507" s="217">
        <v>57628</v>
      </c>
      <c r="G507" s="218">
        <v>57628</v>
      </c>
      <c r="H507" s="219">
        <f t="shared" si="16"/>
        <v>100</v>
      </c>
    </row>
    <row r="508" spans="1:8" ht="12.75">
      <c r="A508" s="28"/>
      <c r="B508" s="28"/>
      <c r="C508" s="80">
        <v>4270</v>
      </c>
      <c r="D508" s="32" t="s">
        <v>74</v>
      </c>
      <c r="E508" s="217">
        <v>15500</v>
      </c>
      <c r="F508" s="217">
        <v>154427</v>
      </c>
      <c r="G508" s="224">
        <v>154427</v>
      </c>
      <c r="H508" s="219">
        <f t="shared" si="16"/>
        <v>100</v>
      </c>
    </row>
    <row r="509" spans="1:8" ht="12.75">
      <c r="A509" s="28"/>
      <c r="B509" s="28"/>
      <c r="C509" s="80">
        <v>4280</v>
      </c>
      <c r="D509" s="32" t="s">
        <v>77</v>
      </c>
      <c r="E509" s="217">
        <v>1000</v>
      </c>
      <c r="F509" s="217">
        <v>652</v>
      </c>
      <c r="G509" s="218">
        <v>652</v>
      </c>
      <c r="H509" s="219">
        <f t="shared" si="16"/>
        <v>100</v>
      </c>
    </row>
    <row r="510" spans="1:8" ht="12.75">
      <c r="A510" s="28"/>
      <c r="B510" s="28"/>
      <c r="C510" s="80">
        <v>4300</v>
      </c>
      <c r="D510" s="32" t="s">
        <v>61</v>
      </c>
      <c r="E510" s="217">
        <v>9000</v>
      </c>
      <c r="F510" s="217">
        <v>6400</v>
      </c>
      <c r="G510" s="218">
        <v>6398.77</v>
      </c>
      <c r="H510" s="219">
        <f t="shared" si="16"/>
        <v>99.98078125</v>
      </c>
    </row>
    <row r="511" spans="1:8" ht="12.75">
      <c r="A511" s="28"/>
      <c r="B511" s="28"/>
      <c r="C511" s="80">
        <v>4350</v>
      </c>
      <c r="D511" s="32" t="s">
        <v>201</v>
      </c>
      <c r="E511" s="217">
        <v>500</v>
      </c>
      <c r="F511" s="217">
        <v>143</v>
      </c>
      <c r="G511" s="218">
        <v>142.66</v>
      </c>
      <c r="H511" s="219">
        <f t="shared" si="16"/>
        <v>99.76223776223776</v>
      </c>
    </row>
    <row r="512" spans="1:8" ht="25.5">
      <c r="A512" s="28"/>
      <c r="B512" s="28"/>
      <c r="C512" s="80">
        <v>4370</v>
      </c>
      <c r="D512" s="32" t="s">
        <v>150</v>
      </c>
      <c r="E512" s="217">
        <v>4000</v>
      </c>
      <c r="F512" s="217">
        <v>2338</v>
      </c>
      <c r="G512" s="218">
        <v>2337.58</v>
      </c>
      <c r="H512" s="219">
        <f t="shared" si="16"/>
        <v>99.9820359281437</v>
      </c>
    </row>
    <row r="513" spans="1:8" ht="12.75">
      <c r="A513" s="28"/>
      <c r="B513" s="28"/>
      <c r="C513" s="80">
        <v>4410</v>
      </c>
      <c r="D513" s="32" t="s">
        <v>69</v>
      </c>
      <c r="E513" s="217">
        <v>500</v>
      </c>
      <c r="F513" s="217">
        <v>136</v>
      </c>
      <c r="G513" s="218">
        <v>136.1</v>
      </c>
      <c r="H513" s="219">
        <f t="shared" si="16"/>
        <v>100.07352941176471</v>
      </c>
    </row>
    <row r="514" spans="1:8" ht="12.75">
      <c r="A514" s="28"/>
      <c r="B514" s="28"/>
      <c r="C514" s="80">
        <v>4420</v>
      </c>
      <c r="D514" s="32" t="s">
        <v>165</v>
      </c>
      <c r="E514" s="217">
        <v>0</v>
      </c>
      <c r="F514" s="217">
        <v>249</v>
      </c>
      <c r="G514" s="218">
        <v>249.41</v>
      </c>
      <c r="H514" s="219">
        <f t="shared" si="16"/>
        <v>100.16465863453816</v>
      </c>
    </row>
    <row r="515" spans="1:8" ht="12.75">
      <c r="A515" s="28"/>
      <c r="B515" s="28"/>
      <c r="C515" s="80">
        <v>4430</v>
      </c>
      <c r="D515" s="32" t="s">
        <v>181</v>
      </c>
      <c r="E515" s="217">
        <v>6000</v>
      </c>
      <c r="F515" s="217">
        <v>4504</v>
      </c>
      <c r="G515" s="218">
        <v>4504</v>
      </c>
      <c r="H515" s="219">
        <f t="shared" si="16"/>
        <v>100</v>
      </c>
    </row>
    <row r="516" spans="1:8" ht="12.75">
      <c r="A516" s="28"/>
      <c r="B516" s="28"/>
      <c r="C516" s="80">
        <v>4440</v>
      </c>
      <c r="D516" s="32" t="s">
        <v>71</v>
      </c>
      <c r="E516" s="217">
        <v>32681</v>
      </c>
      <c r="F516" s="217">
        <v>32681</v>
      </c>
      <c r="G516" s="218">
        <v>32681</v>
      </c>
      <c r="H516" s="219">
        <f t="shared" si="16"/>
        <v>100</v>
      </c>
    </row>
    <row r="517" spans="1:8" ht="25.5">
      <c r="A517" s="28"/>
      <c r="B517" s="28"/>
      <c r="C517" s="80">
        <v>4740</v>
      </c>
      <c r="D517" s="32" t="s">
        <v>147</v>
      </c>
      <c r="E517" s="217">
        <v>500</v>
      </c>
      <c r="F517" s="217">
        <v>300</v>
      </c>
      <c r="G517" s="218">
        <v>299.94</v>
      </c>
      <c r="H517" s="219">
        <f t="shared" si="16"/>
        <v>99.98</v>
      </c>
    </row>
    <row r="518" spans="1:8" ht="25.5">
      <c r="A518" s="28"/>
      <c r="B518" s="28"/>
      <c r="C518" s="80">
        <v>4700</v>
      </c>
      <c r="D518" s="32" t="s">
        <v>154</v>
      </c>
      <c r="E518" s="217">
        <v>0</v>
      </c>
      <c r="F518" s="217">
        <v>380</v>
      </c>
      <c r="G518" s="218">
        <v>380</v>
      </c>
      <c r="H518" s="219">
        <f t="shared" si="16"/>
        <v>100</v>
      </c>
    </row>
    <row r="519" spans="1:8" ht="25.5">
      <c r="A519" s="28"/>
      <c r="B519" s="28"/>
      <c r="C519" s="80">
        <v>4750</v>
      </c>
      <c r="D519" s="32" t="s">
        <v>148</v>
      </c>
      <c r="E519" s="217">
        <v>0</v>
      </c>
      <c r="F519" s="217">
        <v>800</v>
      </c>
      <c r="G519" s="218">
        <v>799.46</v>
      </c>
      <c r="H519" s="219">
        <f t="shared" si="16"/>
        <v>99.9325</v>
      </c>
    </row>
    <row r="520" spans="1:8" ht="26.25" thickBot="1">
      <c r="A520" s="28"/>
      <c r="B520" s="7"/>
      <c r="C520" s="80">
        <v>6060</v>
      </c>
      <c r="D520" s="48" t="s">
        <v>155</v>
      </c>
      <c r="E520" s="221">
        <v>0</v>
      </c>
      <c r="F520" s="221">
        <v>114634</v>
      </c>
      <c r="G520" s="222">
        <v>112194</v>
      </c>
      <c r="H520" s="219">
        <f aca="true" t="shared" si="17" ref="H520:H583">(G520/F520)*100</f>
        <v>97.87148664445104</v>
      </c>
    </row>
    <row r="521" spans="1:8" ht="25.5">
      <c r="A521" s="28"/>
      <c r="B521" s="38">
        <v>85406</v>
      </c>
      <c r="C521" s="79"/>
      <c r="D521" s="27" t="s">
        <v>215</v>
      </c>
      <c r="E521" s="228">
        <f>SUM(E522:E540)</f>
        <v>609600</v>
      </c>
      <c r="F521" s="228">
        <f>SUM(F522:F540)</f>
        <v>672752</v>
      </c>
      <c r="G521" s="232">
        <f>SUM(G522:G540)</f>
        <v>672454.78</v>
      </c>
      <c r="H521" s="216">
        <f t="shared" si="17"/>
        <v>99.95582027255215</v>
      </c>
    </row>
    <row r="522" spans="1:8" ht="12.75">
      <c r="A522" s="28"/>
      <c r="B522" s="37"/>
      <c r="C522" s="80">
        <v>4010</v>
      </c>
      <c r="D522" s="77" t="s">
        <v>62</v>
      </c>
      <c r="E522" s="225">
        <v>419601</v>
      </c>
      <c r="F522" s="225">
        <v>457206</v>
      </c>
      <c r="G522" s="240">
        <v>457178.21</v>
      </c>
      <c r="H522" s="219">
        <f t="shared" si="17"/>
        <v>99.99392177705455</v>
      </c>
    </row>
    <row r="523" spans="1:8" ht="12.75">
      <c r="A523" s="28"/>
      <c r="B523" s="37"/>
      <c r="C523" s="80">
        <v>4040</v>
      </c>
      <c r="D523" s="32" t="s">
        <v>64</v>
      </c>
      <c r="E523" s="225">
        <v>35472</v>
      </c>
      <c r="F523" s="225">
        <v>35084</v>
      </c>
      <c r="G523" s="240">
        <v>35082.38</v>
      </c>
      <c r="H523" s="219">
        <f t="shared" si="17"/>
        <v>99.99538251054612</v>
      </c>
    </row>
    <row r="524" spans="1:8" ht="12.75">
      <c r="A524" s="28"/>
      <c r="B524" s="37"/>
      <c r="C524" s="80">
        <v>4110</v>
      </c>
      <c r="D524" s="32" t="s">
        <v>65</v>
      </c>
      <c r="E524" s="225">
        <v>81111</v>
      </c>
      <c r="F524" s="225">
        <v>84898</v>
      </c>
      <c r="G524" s="240">
        <v>84885.35</v>
      </c>
      <c r="H524" s="219">
        <f t="shared" si="17"/>
        <v>99.98509976677896</v>
      </c>
    </row>
    <row r="525" spans="1:8" ht="12.75">
      <c r="A525" s="28"/>
      <c r="B525" s="37"/>
      <c r="C525" s="80">
        <v>4120</v>
      </c>
      <c r="D525" s="32" t="s">
        <v>66</v>
      </c>
      <c r="E525" s="225">
        <v>11126</v>
      </c>
      <c r="F525" s="225">
        <v>11734</v>
      </c>
      <c r="G525" s="240">
        <v>11729.99</v>
      </c>
      <c r="H525" s="219">
        <f t="shared" si="17"/>
        <v>99.96582580535197</v>
      </c>
    </row>
    <row r="526" spans="1:8" ht="12.75">
      <c r="A526" s="28"/>
      <c r="B526" s="37"/>
      <c r="C526" s="80">
        <v>4170</v>
      </c>
      <c r="D526" s="32" t="s">
        <v>143</v>
      </c>
      <c r="E526" s="225">
        <v>1220</v>
      </c>
      <c r="F526" s="225">
        <v>8364</v>
      </c>
      <c r="G526" s="240">
        <v>8363.5</v>
      </c>
      <c r="H526" s="219">
        <f t="shared" si="17"/>
        <v>99.99402199904353</v>
      </c>
    </row>
    <row r="527" spans="1:8" ht="12.75">
      <c r="A527" s="28"/>
      <c r="B527" s="37"/>
      <c r="C527" s="80">
        <v>4210</v>
      </c>
      <c r="D527" s="32" t="s">
        <v>67</v>
      </c>
      <c r="E527" s="225">
        <v>6818</v>
      </c>
      <c r="F527" s="225">
        <v>15727</v>
      </c>
      <c r="G527" s="240">
        <v>15725.24</v>
      </c>
      <c r="H527" s="219">
        <f t="shared" si="17"/>
        <v>99.98880905449228</v>
      </c>
    </row>
    <row r="528" spans="1:8" ht="12.75">
      <c r="A528" s="28"/>
      <c r="B528" s="37"/>
      <c r="C528" s="80">
        <v>4240</v>
      </c>
      <c r="D528" s="32" t="s">
        <v>90</v>
      </c>
      <c r="E528" s="225">
        <v>800</v>
      </c>
      <c r="F528" s="225">
        <v>11167</v>
      </c>
      <c r="G528" s="240">
        <v>11137.29</v>
      </c>
      <c r="H528" s="219">
        <f t="shared" si="17"/>
        <v>99.73394824035104</v>
      </c>
    </row>
    <row r="529" spans="1:8" ht="12.75">
      <c r="A529" s="28"/>
      <c r="B529" s="37"/>
      <c r="C529" s="80">
        <v>4260</v>
      </c>
      <c r="D529" s="32" t="s">
        <v>68</v>
      </c>
      <c r="E529" s="225">
        <v>8400</v>
      </c>
      <c r="F529" s="225">
        <v>6610</v>
      </c>
      <c r="G529" s="240">
        <v>6609.91</v>
      </c>
      <c r="H529" s="219">
        <f t="shared" si="17"/>
        <v>99.99863842662631</v>
      </c>
    </row>
    <row r="530" spans="1:8" ht="12.75">
      <c r="A530" s="28"/>
      <c r="B530" s="37"/>
      <c r="C530" s="80">
        <v>4270</v>
      </c>
      <c r="D530" s="32" t="s">
        <v>74</v>
      </c>
      <c r="E530" s="225">
        <v>750</v>
      </c>
      <c r="F530" s="225">
        <v>319</v>
      </c>
      <c r="G530" s="240">
        <v>317.88</v>
      </c>
      <c r="H530" s="219">
        <f t="shared" si="17"/>
        <v>99.64890282131661</v>
      </c>
    </row>
    <row r="531" spans="1:8" ht="12.75">
      <c r="A531" s="28"/>
      <c r="B531" s="37"/>
      <c r="C531" s="80">
        <v>4280</v>
      </c>
      <c r="D531" s="32" t="s">
        <v>77</v>
      </c>
      <c r="E531" s="225">
        <v>420</v>
      </c>
      <c r="F531" s="225">
        <v>306</v>
      </c>
      <c r="G531" s="240">
        <v>305.5</v>
      </c>
      <c r="H531" s="219">
        <f t="shared" si="17"/>
        <v>99.83660130718954</v>
      </c>
    </row>
    <row r="532" spans="1:8" ht="12.75">
      <c r="A532" s="28"/>
      <c r="B532" s="37"/>
      <c r="C532" s="80">
        <v>4300</v>
      </c>
      <c r="D532" s="32" t="s">
        <v>61</v>
      </c>
      <c r="E532" s="225">
        <v>4800</v>
      </c>
      <c r="F532" s="225">
        <v>3884</v>
      </c>
      <c r="G532" s="240">
        <v>3710.83</v>
      </c>
      <c r="H532" s="219">
        <f t="shared" si="17"/>
        <v>95.54145211122554</v>
      </c>
    </row>
    <row r="533" spans="1:8" ht="12.75">
      <c r="A533" s="28"/>
      <c r="B533" s="37"/>
      <c r="C533" s="80">
        <v>4350</v>
      </c>
      <c r="D533" s="32" t="s">
        <v>201</v>
      </c>
      <c r="E533" s="225">
        <v>928</v>
      </c>
      <c r="F533" s="225">
        <v>838</v>
      </c>
      <c r="G533" s="240">
        <v>837.36</v>
      </c>
      <c r="H533" s="219">
        <f t="shared" si="17"/>
        <v>99.9236276849642</v>
      </c>
    </row>
    <row r="534" spans="1:8" ht="25.5">
      <c r="A534" s="28"/>
      <c r="B534" s="37"/>
      <c r="C534" s="80">
        <v>4370</v>
      </c>
      <c r="D534" s="32" t="s">
        <v>150</v>
      </c>
      <c r="E534" s="225">
        <v>2600</v>
      </c>
      <c r="F534" s="225">
        <v>2604</v>
      </c>
      <c r="G534" s="240">
        <v>2580.9</v>
      </c>
      <c r="H534" s="219">
        <f t="shared" si="17"/>
        <v>99.11290322580646</v>
      </c>
    </row>
    <row r="535" spans="1:8" ht="12.75">
      <c r="A535" s="28"/>
      <c r="B535" s="37"/>
      <c r="C535" s="80">
        <v>4410</v>
      </c>
      <c r="D535" s="32" t="s">
        <v>164</v>
      </c>
      <c r="E535" s="225">
        <v>2500</v>
      </c>
      <c r="F535" s="225">
        <v>1923</v>
      </c>
      <c r="G535" s="240">
        <v>1902.44</v>
      </c>
      <c r="H535" s="219">
        <f t="shared" si="17"/>
        <v>98.93083723348934</v>
      </c>
    </row>
    <row r="536" spans="1:8" ht="12.75">
      <c r="A536" s="28"/>
      <c r="B536" s="37"/>
      <c r="C536" s="80">
        <v>4430</v>
      </c>
      <c r="D536" s="32" t="s">
        <v>70</v>
      </c>
      <c r="E536" s="225">
        <v>900</v>
      </c>
      <c r="F536" s="225">
        <v>772</v>
      </c>
      <c r="G536" s="240">
        <v>772</v>
      </c>
      <c r="H536" s="219">
        <f t="shared" si="17"/>
        <v>100</v>
      </c>
    </row>
    <row r="537" spans="1:8" ht="12.75">
      <c r="A537" s="28"/>
      <c r="B537" s="37"/>
      <c r="C537" s="80">
        <v>4440</v>
      </c>
      <c r="D537" s="32" t="s">
        <v>71</v>
      </c>
      <c r="E537" s="225">
        <v>30254</v>
      </c>
      <c r="F537" s="225">
        <v>30254</v>
      </c>
      <c r="G537" s="240">
        <v>30254</v>
      </c>
      <c r="H537" s="219">
        <f t="shared" si="17"/>
        <v>100</v>
      </c>
    </row>
    <row r="538" spans="1:8" ht="25.5">
      <c r="A538" s="28"/>
      <c r="B538" s="37"/>
      <c r="C538" s="80">
        <v>4740</v>
      </c>
      <c r="D538" s="32" t="s">
        <v>147</v>
      </c>
      <c r="E538" s="225">
        <v>1700</v>
      </c>
      <c r="F538" s="225">
        <v>700</v>
      </c>
      <c r="G538" s="240">
        <v>700</v>
      </c>
      <c r="H538" s="219">
        <f t="shared" si="17"/>
        <v>100</v>
      </c>
    </row>
    <row r="539" spans="1:8" ht="25.5">
      <c r="A539" s="28"/>
      <c r="B539" s="37"/>
      <c r="C539" s="80">
        <v>4750</v>
      </c>
      <c r="D539" s="32" t="s">
        <v>148</v>
      </c>
      <c r="E539" s="225">
        <v>200</v>
      </c>
      <c r="F539" s="225">
        <v>82</v>
      </c>
      <c r="G539" s="226">
        <v>82</v>
      </c>
      <c r="H539" s="219">
        <f t="shared" si="17"/>
        <v>100</v>
      </c>
    </row>
    <row r="540" spans="1:8" ht="26.25" thickBot="1">
      <c r="A540" s="28"/>
      <c r="B540" s="37"/>
      <c r="C540" s="80">
        <v>4700</v>
      </c>
      <c r="D540" s="48" t="s">
        <v>166</v>
      </c>
      <c r="E540" s="230">
        <v>0</v>
      </c>
      <c r="F540" s="230">
        <v>280</v>
      </c>
      <c r="G540" s="257">
        <v>280</v>
      </c>
      <c r="H540" s="219">
        <f t="shared" si="17"/>
        <v>100</v>
      </c>
    </row>
    <row r="541" spans="1:8" ht="15.75" customHeight="1">
      <c r="A541" s="37"/>
      <c r="B541" s="38">
        <v>85410</v>
      </c>
      <c r="C541" s="81"/>
      <c r="D541" s="16" t="s">
        <v>100</v>
      </c>
      <c r="E541" s="214">
        <f>SUM(E542:E561)</f>
        <v>2124910</v>
      </c>
      <c r="F541" s="214">
        <f>SUM(F542:F561)</f>
        <v>2520674</v>
      </c>
      <c r="G541" s="233">
        <f>SUM(G542:G561)</f>
        <v>2519246.57</v>
      </c>
      <c r="H541" s="216">
        <f t="shared" si="17"/>
        <v>99.94337109836495</v>
      </c>
    </row>
    <row r="542" spans="1:8" ht="25.5">
      <c r="A542" s="37"/>
      <c r="B542" s="37"/>
      <c r="C542" s="80">
        <v>2540</v>
      </c>
      <c r="D542" s="21" t="s">
        <v>92</v>
      </c>
      <c r="E542" s="225">
        <v>227097</v>
      </c>
      <c r="F542" s="225">
        <v>169972</v>
      </c>
      <c r="G542" s="240">
        <v>169614.16</v>
      </c>
      <c r="H542" s="219">
        <f t="shared" si="17"/>
        <v>99.78947120702234</v>
      </c>
    </row>
    <row r="543" spans="1:8" ht="12.75">
      <c r="A543" s="37"/>
      <c r="B543" s="37"/>
      <c r="C543" s="80">
        <v>3020</v>
      </c>
      <c r="D543" s="21" t="s">
        <v>175</v>
      </c>
      <c r="E543" s="225">
        <v>3900</v>
      </c>
      <c r="F543" s="225">
        <v>3259</v>
      </c>
      <c r="G543" s="240">
        <v>3258.86</v>
      </c>
      <c r="H543" s="219">
        <f t="shared" si="17"/>
        <v>99.99570420374349</v>
      </c>
    </row>
    <row r="544" spans="1:8" ht="12.75">
      <c r="A544" s="37"/>
      <c r="B544" s="37"/>
      <c r="C544" s="80">
        <v>4010</v>
      </c>
      <c r="D544" s="21" t="s">
        <v>162</v>
      </c>
      <c r="E544" s="225">
        <v>359072</v>
      </c>
      <c r="F544" s="225">
        <v>348938</v>
      </c>
      <c r="G544" s="240">
        <v>348306.95</v>
      </c>
      <c r="H544" s="219">
        <f t="shared" si="17"/>
        <v>99.81915125323124</v>
      </c>
    </row>
    <row r="545" spans="1:8" ht="12.75">
      <c r="A545" s="37"/>
      <c r="B545" s="37"/>
      <c r="C545" s="80">
        <v>4040</v>
      </c>
      <c r="D545" s="21" t="s">
        <v>64</v>
      </c>
      <c r="E545" s="225">
        <v>31299</v>
      </c>
      <c r="F545" s="225">
        <v>30545</v>
      </c>
      <c r="G545" s="240">
        <v>30543.86</v>
      </c>
      <c r="H545" s="219">
        <f t="shared" si="17"/>
        <v>99.99626780160419</v>
      </c>
    </row>
    <row r="546" spans="1:8" ht="12.75">
      <c r="A546" s="37"/>
      <c r="B546" s="37"/>
      <c r="C546" s="80">
        <v>4110</v>
      </c>
      <c r="D546" s="21" t="s">
        <v>167</v>
      </c>
      <c r="E546" s="225">
        <v>61401</v>
      </c>
      <c r="F546" s="225">
        <v>61664</v>
      </c>
      <c r="G546" s="240">
        <v>61552.21</v>
      </c>
      <c r="H546" s="219">
        <f t="shared" si="17"/>
        <v>99.81871107939803</v>
      </c>
    </row>
    <row r="547" spans="1:8" ht="12.75">
      <c r="A547" s="37"/>
      <c r="B547" s="37"/>
      <c r="C547" s="80">
        <v>4120</v>
      </c>
      <c r="D547" s="21" t="s">
        <v>66</v>
      </c>
      <c r="E547" s="225">
        <v>8748</v>
      </c>
      <c r="F547" s="225">
        <v>8727</v>
      </c>
      <c r="G547" s="240">
        <v>8719.3</v>
      </c>
      <c r="H547" s="219">
        <f t="shared" si="17"/>
        <v>99.9117680760857</v>
      </c>
    </row>
    <row r="548" spans="1:8" ht="12.75">
      <c r="A548" s="37"/>
      <c r="B548" s="37"/>
      <c r="C548" s="80">
        <v>4210</v>
      </c>
      <c r="D548" s="21" t="s">
        <v>67</v>
      </c>
      <c r="E548" s="225">
        <v>47910</v>
      </c>
      <c r="F548" s="225">
        <v>108369</v>
      </c>
      <c r="G548" s="240">
        <v>108303.63</v>
      </c>
      <c r="H548" s="219">
        <f t="shared" si="17"/>
        <v>99.93967832129115</v>
      </c>
    </row>
    <row r="549" spans="1:8" ht="12.75">
      <c r="A549" s="37"/>
      <c r="B549" s="37"/>
      <c r="C549" s="80">
        <v>4240</v>
      </c>
      <c r="D549" s="21" t="s">
        <v>90</v>
      </c>
      <c r="E549" s="225">
        <v>0</v>
      </c>
      <c r="F549" s="225">
        <v>6700</v>
      </c>
      <c r="G549" s="240">
        <v>6700</v>
      </c>
      <c r="H549" s="219">
        <f t="shared" si="17"/>
        <v>100</v>
      </c>
    </row>
    <row r="550" spans="1:8" ht="12.75">
      <c r="A550" s="37"/>
      <c r="B550" s="37"/>
      <c r="C550" s="80">
        <v>4260</v>
      </c>
      <c r="D550" s="21" t="s">
        <v>68</v>
      </c>
      <c r="E550" s="225">
        <v>38360</v>
      </c>
      <c r="F550" s="225">
        <v>55818</v>
      </c>
      <c r="G550" s="240">
        <v>55818</v>
      </c>
      <c r="H550" s="219">
        <f t="shared" si="17"/>
        <v>100</v>
      </c>
    </row>
    <row r="551" spans="1:8" ht="12.75">
      <c r="A551" s="37"/>
      <c r="B551" s="37"/>
      <c r="C551" s="80">
        <v>4270</v>
      </c>
      <c r="D551" s="21" t="s">
        <v>74</v>
      </c>
      <c r="E551" s="225">
        <v>5330</v>
      </c>
      <c r="F551" s="225">
        <v>2000</v>
      </c>
      <c r="G551" s="240">
        <v>2000</v>
      </c>
      <c r="H551" s="219">
        <f t="shared" si="17"/>
        <v>100</v>
      </c>
    </row>
    <row r="552" spans="1:8" ht="12.75">
      <c r="A552" s="37"/>
      <c r="B552" s="37"/>
      <c r="C552" s="80">
        <v>4280</v>
      </c>
      <c r="D552" s="21" t="s">
        <v>77</v>
      </c>
      <c r="E552" s="225">
        <v>700</v>
      </c>
      <c r="F552" s="225">
        <v>371</v>
      </c>
      <c r="G552" s="240">
        <v>314</v>
      </c>
      <c r="H552" s="219">
        <f t="shared" si="17"/>
        <v>84.63611859838275</v>
      </c>
    </row>
    <row r="553" spans="1:8" ht="12.75">
      <c r="A553" s="37"/>
      <c r="B553" s="37"/>
      <c r="C553" s="80">
        <v>4300</v>
      </c>
      <c r="D553" s="21" t="s">
        <v>61</v>
      </c>
      <c r="E553" s="225">
        <v>10400</v>
      </c>
      <c r="F553" s="225">
        <v>10620</v>
      </c>
      <c r="G553" s="240">
        <v>10463.4</v>
      </c>
      <c r="H553" s="219">
        <f t="shared" si="17"/>
        <v>98.52542372881355</v>
      </c>
    </row>
    <row r="554" spans="1:8" ht="12.75">
      <c r="A554" s="37"/>
      <c r="B554" s="37"/>
      <c r="C554" s="80">
        <v>4350</v>
      </c>
      <c r="D554" s="21" t="s">
        <v>201</v>
      </c>
      <c r="E554" s="225">
        <v>1000</v>
      </c>
      <c r="F554" s="225">
        <v>1500</v>
      </c>
      <c r="G554" s="240">
        <v>1496.56</v>
      </c>
      <c r="H554" s="219">
        <f t="shared" si="17"/>
        <v>99.77066666666666</v>
      </c>
    </row>
    <row r="555" spans="1:8" ht="25.5">
      <c r="A555" s="37"/>
      <c r="B555" s="37"/>
      <c r="C555" s="80">
        <v>4370</v>
      </c>
      <c r="D555" s="21" t="s">
        <v>150</v>
      </c>
      <c r="E555" s="225">
        <v>3150</v>
      </c>
      <c r="F555" s="225">
        <v>2468</v>
      </c>
      <c r="G555" s="240">
        <v>2438.57</v>
      </c>
      <c r="H555" s="219">
        <f t="shared" si="17"/>
        <v>98.80753646677472</v>
      </c>
    </row>
    <row r="556" spans="1:8" ht="12.75">
      <c r="A556" s="37"/>
      <c r="B556" s="37"/>
      <c r="C556" s="80">
        <v>4410</v>
      </c>
      <c r="D556" s="21" t="s">
        <v>69</v>
      </c>
      <c r="E556" s="225">
        <v>400</v>
      </c>
      <c r="F556" s="225">
        <v>226</v>
      </c>
      <c r="G556" s="240">
        <v>221.34</v>
      </c>
      <c r="H556" s="219">
        <f t="shared" si="17"/>
        <v>97.93805309734513</v>
      </c>
    </row>
    <row r="557" spans="1:8" ht="12.75">
      <c r="A557" s="37"/>
      <c r="B557" s="37"/>
      <c r="C557" s="80">
        <v>4440</v>
      </c>
      <c r="D557" s="32" t="s">
        <v>71</v>
      </c>
      <c r="E557" s="225">
        <v>24920</v>
      </c>
      <c r="F557" s="225">
        <v>23920</v>
      </c>
      <c r="G557" s="240">
        <v>23920</v>
      </c>
      <c r="H557" s="219">
        <f t="shared" si="17"/>
        <v>100</v>
      </c>
    </row>
    <row r="558" spans="1:8" ht="25.5">
      <c r="A558" s="37"/>
      <c r="B558" s="37"/>
      <c r="C558" s="80">
        <v>4740</v>
      </c>
      <c r="D558" s="32" t="s">
        <v>147</v>
      </c>
      <c r="E558" s="225">
        <v>600</v>
      </c>
      <c r="F558" s="225">
        <v>336</v>
      </c>
      <c r="G558" s="240">
        <v>334.73</v>
      </c>
      <c r="H558" s="219">
        <f t="shared" si="17"/>
        <v>99.62202380952382</v>
      </c>
    </row>
    <row r="559" spans="1:8" ht="25.5">
      <c r="A559" s="37"/>
      <c r="B559" s="37"/>
      <c r="C559" s="80">
        <v>4750</v>
      </c>
      <c r="D559" s="32" t="s">
        <v>148</v>
      </c>
      <c r="E559" s="225">
        <v>400</v>
      </c>
      <c r="F559" s="225">
        <v>0</v>
      </c>
      <c r="G559" s="240">
        <v>0</v>
      </c>
      <c r="H559" s="219">
        <v>0</v>
      </c>
    </row>
    <row r="560" spans="1:8" ht="12.75">
      <c r="A560" s="37"/>
      <c r="B560" s="37"/>
      <c r="C560" s="80">
        <v>6050</v>
      </c>
      <c r="D560" s="32" t="s">
        <v>83</v>
      </c>
      <c r="E560" s="225">
        <v>1300223</v>
      </c>
      <c r="F560" s="225">
        <v>1684171</v>
      </c>
      <c r="G560" s="240">
        <v>1684171</v>
      </c>
      <c r="H560" s="219">
        <f t="shared" si="17"/>
        <v>100</v>
      </c>
    </row>
    <row r="561" spans="1:8" ht="13.5" thickBot="1">
      <c r="A561" s="37"/>
      <c r="B561" s="57"/>
      <c r="C561" s="82">
        <v>4480</v>
      </c>
      <c r="D561" s="48" t="s">
        <v>72</v>
      </c>
      <c r="E561" s="225">
        <v>0</v>
      </c>
      <c r="F561" s="225">
        <v>1070</v>
      </c>
      <c r="G561" s="240">
        <v>1070</v>
      </c>
      <c r="H561" s="219">
        <f t="shared" si="17"/>
        <v>100</v>
      </c>
    </row>
    <row r="562" spans="1:8" ht="15.75" customHeight="1">
      <c r="A562" s="13"/>
      <c r="B562" s="15">
        <v>85415</v>
      </c>
      <c r="C562" s="15"/>
      <c r="D562" s="30" t="s">
        <v>49</v>
      </c>
      <c r="E562" s="255">
        <v>211013</v>
      </c>
      <c r="F562" s="228">
        <f>SUM(F563:F576)</f>
        <v>355705</v>
      </c>
      <c r="G562" s="232">
        <f>SUM(G563:G576)</f>
        <v>352089.25</v>
      </c>
      <c r="H562" s="236">
        <f t="shared" si="17"/>
        <v>98.98349756118131</v>
      </c>
    </row>
    <row r="563" spans="1:8" ht="15.75" customHeight="1">
      <c r="A563" s="13"/>
      <c r="B563" s="15"/>
      <c r="C563" s="24">
        <v>3240</v>
      </c>
      <c r="D563" s="46" t="s">
        <v>186</v>
      </c>
      <c r="E563" s="239">
        <v>69600</v>
      </c>
      <c r="F563" s="225">
        <v>79400</v>
      </c>
      <c r="G563" s="240">
        <v>77846.68</v>
      </c>
      <c r="H563" s="238">
        <f t="shared" si="17"/>
        <v>98.04367758186397</v>
      </c>
    </row>
    <row r="564" spans="1:8" ht="15.75" customHeight="1">
      <c r="A564" s="13"/>
      <c r="B564" s="15"/>
      <c r="C564" s="24">
        <v>3248</v>
      </c>
      <c r="D564" s="46" t="s">
        <v>186</v>
      </c>
      <c r="E564" s="239">
        <v>95762</v>
      </c>
      <c r="F564" s="225">
        <v>95762</v>
      </c>
      <c r="G564" s="240">
        <v>95762.66</v>
      </c>
      <c r="H564" s="238">
        <f t="shared" si="17"/>
        <v>100.00068920866315</v>
      </c>
    </row>
    <row r="565" spans="1:8" ht="15.75" customHeight="1">
      <c r="A565" s="13"/>
      <c r="B565" s="15"/>
      <c r="C565" s="24">
        <v>3249</v>
      </c>
      <c r="D565" s="46" t="s">
        <v>186</v>
      </c>
      <c r="E565" s="239">
        <v>44962</v>
      </c>
      <c r="F565" s="225">
        <v>44962</v>
      </c>
      <c r="G565" s="240">
        <v>44961.74</v>
      </c>
      <c r="H565" s="238">
        <f t="shared" si="17"/>
        <v>99.99942173390863</v>
      </c>
    </row>
    <row r="566" spans="1:8" ht="15.75" customHeight="1">
      <c r="A566" s="13"/>
      <c r="B566" s="15"/>
      <c r="C566" s="24">
        <v>4218</v>
      </c>
      <c r="D566" s="46" t="s">
        <v>67</v>
      </c>
      <c r="E566" s="239">
        <v>469</v>
      </c>
      <c r="F566" s="225">
        <v>469</v>
      </c>
      <c r="G566" s="240">
        <v>468.86</v>
      </c>
      <c r="H566" s="238">
        <f t="shared" si="17"/>
        <v>99.97014925373135</v>
      </c>
    </row>
    <row r="567" spans="1:8" ht="15.75" customHeight="1">
      <c r="A567" s="13"/>
      <c r="B567" s="15"/>
      <c r="C567" s="24">
        <v>4219</v>
      </c>
      <c r="D567" s="46" t="s">
        <v>67</v>
      </c>
      <c r="E567" s="239">
        <v>220</v>
      </c>
      <c r="F567" s="225">
        <v>220</v>
      </c>
      <c r="G567" s="240">
        <v>220.14</v>
      </c>
      <c r="H567" s="238">
        <f t="shared" si="17"/>
        <v>100.06363636363635</v>
      </c>
    </row>
    <row r="568" spans="1:8" ht="15.75" customHeight="1">
      <c r="A568" s="13"/>
      <c r="B568" s="15"/>
      <c r="C568" s="24">
        <v>4110</v>
      </c>
      <c r="D568" s="46" t="s">
        <v>65</v>
      </c>
      <c r="E568" s="239">
        <v>0</v>
      </c>
      <c r="F568" s="225">
        <v>15386</v>
      </c>
      <c r="G568" s="240">
        <v>14840.81</v>
      </c>
      <c r="H568" s="238">
        <f t="shared" si="17"/>
        <v>96.45658390744832</v>
      </c>
    </row>
    <row r="569" spans="1:8" ht="15.75" customHeight="1">
      <c r="A569" s="13"/>
      <c r="B569" s="15"/>
      <c r="C569" s="24">
        <v>4120</v>
      </c>
      <c r="D569" s="46" t="s">
        <v>66</v>
      </c>
      <c r="E569" s="239">
        <v>0</v>
      </c>
      <c r="F569" s="225">
        <v>2192</v>
      </c>
      <c r="G569" s="240">
        <v>2111.57</v>
      </c>
      <c r="H569" s="238">
        <f t="shared" si="17"/>
        <v>96.33074817518249</v>
      </c>
    </row>
    <row r="570" spans="1:8" ht="15.75" customHeight="1">
      <c r="A570" s="13"/>
      <c r="B570" s="15"/>
      <c r="C570" s="24">
        <v>4170</v>
      </c>
      <c r="D570" s="46" t="s">
        <v>143</v>
      </c>
      <c r="E570" s="239">
        <v>0</v>
      </c>
      <c r="F570" s="225">
        <v>91122</v>
      </c>
      <c r="G570" s="240">
        <v>89685.65</v>
      </c>
      <c r="H570" s="238">
        <f t="shared" si="17"/>
        <v>98.42370667895788</v>
      </c>
    </row>
    <row r="571" spans="1:8" ht="15.75" customHeight="1">
      <c r="A571" s="13"/>
      <c r="B571" s="15"/>
      <c r="C571" s="24">
        <v>4210</v>
      </c>
      <c r="D571" s="46" t="s">
        <v>67</v>
      </c>
      <c r="E571" s="239">
        <v>0</v>
      </c>
      <c r="F571" s="225">
        <v>8219</v>
      </c>
      <c r="G571" s="240">
        <v>8218.93</v>
      </c>
      <c r="H571" s="238">
        <f t="shared" si="17"/>
        <v>99.99914831488016</v>
      </c>
    </row>
    <row r="572" spans="1:8" ht="15.75" customHeight="1">
      <c r="A572" s="13"/>
      <c r="B572" s="15"/>
      <c r="C572" s="24">
        <v>4240</v>
      </c>
      <c r="D572" s="46" t="s">
        <v>90</v>
      </c>
      <c r="E572" s="239">
        <v>0</v>
      </c>
      <c r="F572" s="225">
        <v>2150</v>
      </c>
      <c r="G572" s="240">
        <v>2149.15</v>
      </c>
      <c r="H572" s="238">
        <f t="shared" si="17"/>
        <v>99.96046511627907</v>
      </c>
    </row>
    <row r="573" spans="1:8" ht="15.75" customHeight="1">
      <c r="A573" s="13"/>
      <c r="B573" s="15"/>
      <c r="C573" s="24">
        <v>4300</v>
      </c>
      <c r="D573" s="46" t="s">
        <v>61</v>
      </c>
      <c r="E573" s="239">
        <v>0</v>
      </c>
      <c r="F573" s="225">
        <v>12631</v>
      </c>
      <c r="G573" s="240">
        <v>12631</v>
      </c>
      <c r="H573" s="238">
        <f t="shared" si="17"/>
        <v>100</v>
      </c>
    </row>
    <row r="574" spans="1:8" ht="15.75" customHeight="1">
      <c r="A574" s="13"/>
      <c r="B574" s="15"/>
      <c r="C574" s="24">
        <v>4410</v>
      </c>
      <c r="D574" s="46" t="s">
        <v>164</v>
      </c>
      <c r="E574" s="239">
        <v>0</v>
      </c>
      <c r="F574" s="225">
        <v>500</v>
      </c>
      <c r="G574" s="240">
        <v>500.01</v>
      </c>
      <c r="H574" s="238">
        <f t="shared" si="17"/>
        <v>100.002</v>
      </c>
    </row>
    <row r="575" spans="1:8" ht="25.5" customHeight="1">
      <c r="A575" s="13"/>
      <c r="B575" s="15"/>
      <c r="C575" s="24">
        <v>4740</v>
      </c>
      <c r="D575" s="46" t="s">
        <v>147</v>
      </c>
      <c r="E575" s="239">
        <v>0</v>
      </c>
      <c r="F575" s="225">
        <v>592</v>
      </c>
      <c r="G575" s="240">
        <v>592.06</v>
      </c>
      <c r="H575" s="238">
        <f t="shared" si="17"/>
        <v>100.01013513513513</v>
      </c>
    </row>
    <row r="576" spans="1:8" ht="25.5" customHeight="1" thickBot="1">
      <c r="A576" s="13"/>
      <c r="B576" s="24"/>
      <c r="C576" s="24">
        <v>4750</v>
      </c>
      <c r="D576" s="33" t="s">
        <v>148</v>
      </c>
      <c r="E576" s="256">
        <v>0</v>
      </c>
      <c r="F576" s="230">
        <v>2100</v>
      </c>
      <c r="G576" s="257">
        <v>2099.99</v>
      </c>
      <c r="H576" s="238">
        <f t="shared" si="17"/>
        <v>99.9995238095238</v>
      </c>
    </row>
    <row r="577" spans="1:8" ht="15.75" customHeight="1">
      <c r="A577" s="13"/>
      <c r="B577" s="52">
        <v>85420</v>
      </c>
      <c r="C577" s="65"/>
      <c r="D577" s="69" t="s">
        <v>216</v>
      </c>
      <c r="E577" s="271">
        <f>E578</f>
        <v>2235600</v>
      </c>
      <c r="F577" s="271">
        <f>F578</f>
        <v>2187929</v>
      </c>
      <c r="G577" s="277">
        <f>G578</f>
        <v>2183965.5</v>
      </c>
      <c r="H577" s="216">
        <f t="shared" si="17"/>
        <v>99.8188469552714</v>
      </c>
    </row>
    <row r="578" spans="1:8" ht="26.25" thickBot="1">
      <c r="A578" s="13"/>
      <c r="B578" s="23"/>
      <c r="C578" s="24">
        <v>2540</v>
      </c>
      <c r="D578" s="21" t="s">
        <v>92</v>
      </c>
      <c r="E578" s="225">
        <v>2235600</v>
      </c>
      <c r="F578" s="239">
        <v>2187929</v>
      </c>
      <c r="G578" s="226">
        <v>2183965.5</v>
      </c>
      <c r="H578" s="269">
        <f t="shared" si="17"/>
        <v>99.8188469552714</v>
      </c>
    </row>
    <row r="579" spans="1:8" ht="15.75" customHeight="1">
      <c r="A579" s="13"/>
      <c r="B579" s="55">
        <v>85446</v>
      </c>
      <c r="C579" s="52"/>
      <c r="D579" s="50" t="s">
        <v>95</v>
      </c>
      <c r="E579" s="266">
        <f>E580+E581+E582</f>
        <v>13616</v>
      </c>
      <c r="F579" s="259">
        <f>F580+F581+F582</f>
        <v>7105</v>
      </c>
      <c r="G579" s="259">
        <f>G580+G581+G582</f>
        <v>6250.5</v>
      </c>
      <c r="H579" s="236">
        <f t="shared" si="17"/>
        <v>87.97325826882478</v>
      </c>
    </row>
    <row r="580" spans="1:8" ht="15.75" customHeight="1">
      <c r="A580" s="13"/>
      <c r="B580" s="55"/>
      <c r="C580" s="24">
        <v>4300</v>
      </c>
      <c r="D580" s="46" t="s">
        <v>61</v>
      </c>
      <c r="E580" s="239">
        <v>12616</v>
      </c>
      <c r="F580" s="225">
        <v>2225</v>
      </c>
      <c r="G580" s="240">
        <v>1575</v>
      </c>
      <c r="H580" s="238">
        <f t="shared" si="17"/>
        <v>70.78651685393258</v>
      </c>
    </row>
    <row r="581" spans="1:8" ht="15.75" customHeight="1">
      <c r="A581" s="13"/>
      <c r="B581" s="55"/>
      <c r="C581" s="24">
        <v>4410</v>
      </c>
      <c r="D581" s="46" t="s">
        <v>69</v>
      </c>
      <c r="E581" s="239">
        <v>1000</v>
      </c>
      <c r="F581" s="225">
        <v>800</v>
      </c>
      <c r="G581" s="240">
        <v>755.5</v>
      </c>
      <c r="H581" s="238">
        <f t="shared" si="17"/>
        <v>94.4375</v>
      </c>
    </row>
    <row r="582" spans="1:8" ht="30" customHeight="1" thickBot="1">
      <c r="A582" s="13"/>
      <c r="B582" s="23"/>
      <c r="C582" s="17">
        <v>4700</v>
      </c>
      <c r="D582" s="32" t="s">
        <v>154</v>
      </c>
      <c r="E582" s="239">
        <v>0</v>
      </c>
      <c r="F582" s="225">
        <v>4080</v>
      </c>
      <c r="G582" s="240">
        <v>3920</v>
      </c>
      <c r="H582" s="238">
        <f t="shared" si="17"/>
        <v>96.07843137254902</v>
      </c>
    </row>
    <row r="583" spans="1:8" ht="15.75" customHeight="1">
      <c r="A583" s="13"/>
      <c r="B583" s="26">
        <v>85495</v>
      </c>
      <c r="C583" s="26"/>
      <c r="D583" s="27" t="s">
        <v>44</v>
      </c>
      <c r="E583" s="228">
        <f>E584</f>
        <v>0</v>
      </c>
      <c r="F583" s="228">
        <f>F584</f>
        <v>10008</v>
      </c>
      <c r="G583" s="232">
        <f>G584</f>
        <v>10008</v>
      </c>
      <c r="H583" s="216">
        <f t="shared" si="17"/>
        <v>100</v>
      </c>
    </row>
    <row r="584" spans="1:8" ht="15" customHeight="1" thickBot="1">
      <c r="A584" s="23"/>
      <c r="B584" s="17"/>
      <c r="C584" s="17">
        <v>4440</v>
      </c>
      <c r="D584" s="48" t="s">
        <v>71</v>
      </c>
      <c r="E584" s="225">
        <v>0</v>
      </c>
      <c r="F584" s="225">
        <v>10008</v>
      </c>
      <c r="G584" s="240">
        <v>10008</v>
      </c>
      <c r="H584" s="223">
        <f aca="true" t="shared" si="18" ref="H584:H607">(G584/F584)*100</f>
        <v>100</v>
      </c>
    </row>
    <row r="585" spans="1:8" ht="18" customHeight="1" thickBot="1">
      <c r="A585" s="37">
        <v>900</v>
      </c>
      <c r="B585" s="112"/>
      <c r="C585" s="106"/>
      <c r="D585" s="208" t="s">
        <v>187</v>
      </c>
      <c r="E585" s="234">
        <f aca="true" t="shared" si="19" ref="E585:G586">E586</f>
        <v>0</v>
      </c>
      <c r="F585" s="227">
        <f t="shared" si="19"/>
        <v>10000</v>
      </c>
      <c r="G585" s="234">
        <f t="shared" si="19"/>
        <v>9997.84</v>
      </c>
      <c r="H585" s="234">
        <f t="shared" si="18"/>
        <v>99.9784</v>
      </c>
    </row>
    <row r="586" spans="1:8" ht="15" customHeight="1">
      <c r="A586" s="44"/>
      <c r="B586" s="28">
        <v>90095</v>
      </c>
      <c r="C586" s="15"/>
      <c r="D586" s="209" t="s">
        <v>44</v>
      </c>
      <c r="E586" s="263">
        <f t="shared" si="19"/>
        <v>0</v>
      </c>
      <c r="F586" s="214">
        <f t="shared" si="19"/>
        <v>10000</v>
      </c>
      <c r="G586" s="233">
        <f t="shared" si="19"/>
        <v>9997.84</v>
      </c>
      <c r="H586" s="263">
        <f t="shared" si="18"/>
        <v>99.9784</v>
      </c>
    </row>
    <row r="587" spans="1:8" ht="15" customHeight="1" thickBot="1">
      <c r="A587" s="44"/>
      <c r="B587" s="7"/>
      <c r="C587" s="24">
        <v>4210</v>
      </c>
      <c r="D587" s="203" t="s">
        <v>67</v>
      </c>
      <c r="E587" s="253">
        <v>0</v>
      </c>
      <c r="F587" s="223">
        <v>10000</v>
      </c>
      <c r="G587" s="240">
        <v>9997.84</v>
      </c>
      <c r="H587" s="219">
        <f t="shared" si="18"/>
        <v>99.9784</v>
      </c>
    </row>
    <row r="588" spans="1:8" ht="15" customHeight="1" thickBot="1">
      <c r="A588" s="52">
        <v>921</v>
      </c>
      <c r="B588" s="322"/>
      <c r="C588" s="323"/>
      <c r="D588" s="56" t="s">
        <v>103</v>
      </c>
      <c r="E588" s="278">
        <f>E589+E595</f>
        <v>55000</v>
      </c>
      <c r="F588" s="273">
        <f>F589+F595</f>
        <v>58000</v>
      </c>
      <c r="G588" s="274">
        <f>G589+G595</f>
        <v>45170.8</v>
      </c>
      <c r="H588" s="234">
        <f t="shared" si="18"/>
        <v>77.88068965517242</v>
      </c>
    </row>
    <row r="589" spans="1:8" ht="15.75" customHeight="1">
      <c r="A589" s="55"/>
      <c r="B589" s="52">
        <v>92105</v>
      </c>
      <c r="C589" s="49"/>
      <c r="D589" s="50" t="s">
        <v>104</v>
      </c>
      <c r="E589" s="267">
        <f>E590+E591+E592+E593+E594</f>
        <v>30000</v>
      </c>
      <c r="F589" s="259">
        <f>F590+F591+F592+F593+F594</f>
        <v>33000</v>
      </c>
      <c r="G589" s="267">
        <f>G590+G591+G592+G593+G594</f>
        <v>20170.800000000003</v>
      </c>
      <c r="H589" s="216">
        <f t="shared" si="18"/>
        <v>61.12363636363637</v>
      </c>
    </row>
    <row r="590" spans="1:8" ht="37.5" customHeight="1">
      <c r="A590" s="13"/>
      <c r="B590" s="13"/>
      <c r="C590" s="44">
        <v>2820</v>
      </c>
      <c r="D590" s="46" t="s">
        <v>98</v>
      </c>
      <c r="E590" s="226">
        <v>0</v>
      </c>
      <c r="F590" s="219">
        <v>6500</v>
      </c>
      <c r="G590" s="240">
        <v>6500</v>
      </c>
      <c r="H590" s="238">
        <f t="shared" si="18"/>
        <v>100</v>
      </c>
    </row>
    <row r="591" spans="1:8" ht="51">
      <c r="A591" s="13"/>
      <c r="B591" s="13"/>
      <c r="C591" s="44">
        <v>2830</v>
      </c>
      <c r="D591" s="32" t="s">
        <v>205</v>
      </c>
      <c r="E591" s="240">
        <v>7000</v>
      </c>
      <c r="F591" s="219">
        <v>3500</v>
      </c>
      <c r="G591" s="240">
        <v>3500</v>
      </c>
      <c r="H591" s="219">
        <f t="shared" si="18"/>
        <v>100</v>
      </c>
    </row>
    <row r="592" spans="1:8" ht="12.75">
      <c r="A592" s="13"/>
      <c r="B592" s="13"/>
      <c r="C592" s="44">
        <v>4170</v>
      </c>
      <c r="D592" s="32" t="s">
        <v>143</v>
      </c>
      <c r="E592" s="240">
        <v>0</v>
      </c>
      <c r="F592" s="219">
        <v>1000</v>
      </c>
      <c r="G592" s="240">
        <v>235</v>
      </c>
      <c r="H592" s="219">
        <f t="shared" si="18"/>
        <v>23.5</v>
      </c>
    </row>
    <row r="593" spans="1:8" ht="12.75">
      <c r="A593" s="13"/>
      <c r="B593" s="13"/>
      <c r="C593" s="44">
        <v>4210</v>
      </c>
      <c r="D593" s="46" t="s">
        <v>67</v>
      </c>
      <c r="E593" s="226">
        <v>16000</v>
      </c>
      <c r="F593" s="219">
        <v>15000</v>
      </c>
      <c r="G593" s="240">
        <v>8566.33</v>
      </c>
      <c r="H593" s="238">
        <f t="shared" si="18"/>
        <v>57.10886666666667</v>
      </c>
    </row>
    <row r="594" spans="1:8" ht="13.5" thickBot="1">
      <c r="A594" s="13"/>
      <c r="B594" s="13"/>
      <c r="C594" s="44">
        <v>4300</v>
      </c>
      <c r="D594" s="32" t="s">
        <v>61</v>
      </c>
      <c r="E594" s="223">
        <v>7000</v>
      </c>
      <c r="F594" s="223">
        <v>7000</v>
      </c>
      <c r="G594" s="240">
        <v>1369.47</v>
      </c>
      <c r="H594" s="219">
        <f t="shared" si="18"/>
        <v>19.563857142857145</v>
      </c>
    </row>
    <row r="595" spans="1:8" ht="15.75" customHeight="1">
      <c r="A595" s="13"/>
      <c r="B595" s="52">
        <v>92116</v>
      </c>
      <c r="C595" s="52"/>
      <c r="D595" s="50" t="s">
        <v>105</v>
      </c>
      <c r="E595" s="262">
        <f>E596</f>
        <v>25000</v>
      </c>
      <c r="F595" s="261">
        <f>F596</f>
        <v>25000</v>
      </c>
      <c r="G595" s="259">
        <f>G596</f>
        <v>25000</v>
      </c>
      <c r="H595" s="259">
        <f t="shared" si="18"/>
        <v>100</v>
      </c>
    </row>
    <row r="596" spans="1:8" ht="51.75" thickBot="1">
      <c r="A596" s="23"/>
      <c r="B596" s="23"/>
      <c r="C596" s="23">
        <v>2310</v>
      </c>
      <c r="D596" s="33" t="s">
        <v>82</v>
      </c>
      <c r="E596" s="254">
        <v>25000</v>
      </c>
      <c r="F596" s="223">
        <v>25000</v>
      </c>
      <c r="G596" s="257">
        <v>25000</v>
      </c>
      <c r="H596" s="223">
        <f t="shared" si="18"/>
        <v>100</v>
      </c>
    </row>
    <row r="597" spans="1:8" ht="13.5" thickBot="1">
      <c r="A597" s="49">
        <v>926</v>
      </c>
      <c r="B597" s="320"/>
      <c r="C597" s="321"/>
      <c r="D597" s="59" t="s">
        <v>101</v>
      </c>
      <c r="E597" s="260">
        <f>E598</f>
        <v>73000</v>
      </c>
      <c r="F597" s="259">
        <f>F598</f>
        <v>105000</v>
      </c>
      <c r="G597" s="267">
        <f>G598</f>
        <v>104694.41</v>
      </c>
      <c r="H597" s="234">
        <f t="shared" si="18"/>
        <v>99.7089619047619</v>
      </c>
    </row>
    <row r="598" spans="1:8" ht="12.75">
      <c r="A598" s="62"/>
      <c r="B598" s="52">
        <v>92605</v>
      </c>
      <c r="C598" s="52"/>
      <c r="D598" s="50" t="s">
        <v>189</v>
      </c>
      <c r="E598" s="260">
        <f>SUM(E599:E606)</f>
        <v>73000</v>
      </c>
      <c r="F598" s="259">
        <f>SUM(F599:F606)</f>
        <v>105000</v>
      </c>
      <c r="G598" s="267">
        <f>SUM(G599:G606)</f>
        <v>104694.41</v>
      </c>
      <c r="H598" s="216">
        <f t="shared" si="18"/>
        <v>99.7089619047619</v>
      </c>
    </row>
    <row r="599" spans="1:8" ht="38.25">
      <c r="A599" s="44"/>
      <c r="B599" s="13"/>
      <c r="C599" s="13">
        <v>2820</v>
      </c>
      <c r="D599" s="32" t="s">
        <v>98</v>
      </c>
      <c r="E599" s="279">
        <v>0</v>
      </c>
      <c r="F599" s="219">
        <v>75000</v>
      </c>
      <c r="G599" s="240">
        <v>74999.97</v>
      </c>
      <c r="H599" s="238">
        <f t="shared" si="18"/>
        <v>99.99996</v>
      </c>
    </row>
    <row r="600" spans="1:8" ht="51">
      <c r="A600" s="44"/>
      <c r="B600" s="13"/>
      <c r="C600" s="13">
        <v>2830</v>
      </c>
      <c r="D600" s="32" t="s">
        <v>188</v>
      </c>
      <c r="E600" s="279">
        <v>53000</v>
      </c>
      <c r="F600" s="219">
        <v>0</v>
      </c>
      <c r="G600" s="240">
        <v>0</v>
      </c>
      <c r="H600" s="238">
        <v>0</v>
      </c>
    </row>
    <row r="601" spans="1:8" ht="12.75">
      <c r="A601" s="44"/>
      <c r="B601" s="13"/>
      <c r="C601" s="13">
        <v>3030</v>
      </c>
      <c r="D601" s="32" t="s">
        <v>190</v>
      </c>
      <c r="E601" s="279">
        <v>0</v>
      </c>
      <c r="F601" s="219">
        <v>4020</v>
      </c>
      <c r="G601" s="240">
        <v>4020</v>
      </c>
      <c r="H601" s="238">
        <f t="shared" si="18"/>
        <v>100</v>
      </c>
    </row>
    <row r="602" spans="1:8" ht="25.5">
      <c r="A602" s="44"/>
      <c r="B602" s="13"/>
      <c r="C602" s="13">
        <v>3040</v>
      </c>
      <c r="D602" s="32" t="s">
        <v>191</v>
      </c>
      <c r="E602" s="279">
        <v>0</v>
      </c>
      <c r="F602" s="219">
        <v>4990</v>
      </c>
      <c r="G602" s="240">
        <v>4990</v>
      </c>
      <c r="H602" s="238">
        <f t="shared" si="18"/>
        <v>100</v>
      </c>
    </row>
    <row r="603" spans="1:8" ht="12.75">
      <c r="A603" s="44"/>
      <c r="B603" s="13"/>
      <c r="C603" s="13">
        <v>4170</v>
      </c>
      <c r="D603" s="32" t="s">
        <v>143</v>
      </c>
      <c r="E603" s="253">
        <v>0</v>
      </c>
      <c r="F603" s="219">
        <v>800</v>
      </c>
      <c r="G603" s="240">
        <v>800</v>
      </c>
      <c r="H603" s="219">
        <f t="shared" si="18"/>
        <v>100</v>
      </c>
    </row>
    <row r="604" spans="1:8" ht="12.75">
      <c r="A604" s="44"/>
      <c r="B604" s="13"/>
      <c r="C604" s="13">
        <v>4210</v>
      </c>
      <c r="D604" s="32" t="s">
        <v>67</v>
      </c>
      <c r="E604" s="253">
        <v>15900</v>
      </c>
      <c r="F604" s="219">
        <v>18124</v>
      </c>
      <c r="G604" s="240">
        <v>17818.89</v>
      </c>
      <c r="H604" s="219">
        <f t="shared" si="18"/>
        <v>98.31654160229529</v>
      </c>
    </row>
    <row r="605" spans="1:8" ht="15.75" customHeight="1">
      <c r="A605" s="44"/>
      <c r="B605" s="13"/>
      <c r="C605" s="13">
        <v>4300</v>
      </c>
      <c r="D605" s="32" t="s">
        <v>61</v>
      </c>
      <c r="E605" s="253">
        <v>4000</v>
      </c>
      <c r="F605" s="219">
        <v>2066</v>
      </c>
      <c r="G605" s="226">
        <v>2065.55</v>
      </c>
      <c r="H605" s="219">
        <f t="shared" si="18"/>
        <v>99.97821878025171</v>
      </c>
    </row>
    <row r="606" spans="1:8" ht="13.5" thickBot="1">
      <c r="A606" s="44"/>
      <c r="B606" s="23"/>
      <c r="C606" s="23">
        <v>4430</v>
      </c>
      <c r="D606" s="48" t="s">
        <v>70</v>
      </c>
      <c r="E606" s="254">
        <v>100</v>
      </c>
      <c r="F606" s="223">
        <v>0</v>
      </c>
      <c r="G606" s="231">
        <v>0</v>
      </c>
      <c r="H606" s="223">
        <v>0</v>
      </c>
    </row>
    <row r="607" spans="1:8" ht="16.5" customHeight="1" thickBot="1">
      <c r="A607" s="113"/>
      <c r="B607" s="83"/>
      <c r="C607" s="83"/>
      <c r="D607" s="84" t="s">
        <v>50</v>
      </c>
      <c r="E607" s="280">
        <f>E125+E14</f>
        <v>40362502</v>
      </c>
      <c r="F607" s="280">
        <f>F125+F14</f>
        <v>41840921</v>
      </c>
      <c r="G607" s="280">
        <f>G125+G14</f>
        <v>40707864.272999994</v>
      </c>
      <c r="H607" s="280">
        <f t="shared" si="18"/>
        <v>97.29198903867339</v>
      </c>
    </row>
  </sheetData>
  <mergeCells count="30">
    <mergeCell ref="B9:F9"/>
    <mergeCell ref="B597:C597"/>
    <mergeCell ref="B176:C176"/>
    <mergeCell ref="B246:C246"/>
    <mergeCell ref="B249:C249"/>
    <mergeCell ref="B253:C253"/>
    <mergeCell ref="B588:C588"/>
    <mergeCell ref="B410:C410"/>
    <mergeCell ref="B451:C451"/>
    <mergeCell ref="B495:C495"/>
    <mergeCell ref="B126:C126"/>
    <mergeCell ref="B132:C132"/>
    <mergeCell ref="B136:C136"/>
    <mergeCell ref="B165:C165"/>
    <mergeCell ref="B73:C73"/>
    <mergeCell ref="B116:C116"/>
    <mergeCell ref="B119:C119"/>
    <mergeCell ref="A125:D125"/>
    <mergeCell ref="B15:C15"/>
    <mergeCell ref="B18:C18"/>
    <mergeCell ref="B32:C32"/>
    <mergeCell ref="B61:C61"/>
    <mergeCell ref="F11:F12"/>
    <mergeCell ref="G11:G12"/>
    <mergeCell ref="H11:H12"/>
    <mergeCell ref="A14:D14"/>
    <mergeCell ref="A11:A12"/>
    <mergeCell ref="B11:B12"/>
    <mergeCell ref="C11:C12"/>
    <mergeCell ref="D11:D12"/>
  </mergeCells>
  <printOptions gridLines="1"/>
  <pageMargins left="0.7874015748031497" right="0.7874015748031497" top="0.984251968503937" bottom="0.984251968503937" header="0.24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Sokółce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Mordas Jolanta</cp:lastModifiedBy>
  <cp:lastPrinted>2008-03-07T09:17:01Z</cp:lastPrinted>
  <dcterms:created xsi:type="dcterms:W3CDTF">2003-07-15T10:37:49Z</dcterms:created>
  <dcterms:modified xsi:type="dcterms:W3CDTF">2008-03-07T13:35:28Z</dcterms:modified>
  <cp:category/>
  <cp:version/>
  <cp:contentType/>
  <cp:contentStatus/>
</cp:coreProperties>
</file>